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codeName="Ta_delovni_zvezek" defaultThemeVersion="124226"/>
  <mc:AlternateContent xmlns:mc="http://schemas.openxmlformats.org/markup-compatibility/2006">
    <mc:Choice Requires="x15">
      <x15ac:absPath xmlns:x15ac="http://schemas.microsoft.com/office/spreadsheetml/2010/11/ac" url="https://obbrezice-my.sharepoint.com/personal/vilma_zupancic_brezice_si/Documents/SLUZBA/JAVNA NAROČILA/POSTOPKI/NMV/OKIGJS/Vodohran Stankovo-Piroški vrh-Krška vas/RD/"/>
    </mc:Choice>
  </mc:AlternateContent>
  <xr:revisionPtr revIDLastSave="21" documentId="13_ncr:1_{81DC13B0-95A2-43BF-BEEF-9EAC93EC02F6}" xr6:coauthVersionLast="47" xr6:coauthVersionMax="47" xr10:uidLastSave="{E9443DB9-B35F-409D-B95D-7C17A4839665}"/>
  <bookViews>
    <workbookView xWindow="-120" yWindow="-120" windowWidth="29040" windowHeight="15720" tabRatio="890" xr2:uid="{00000000-000D-0000-FFFF-FFFF00000000}"/>
  </bookViews>
  <sheets>
    <sheet name="REKAPITULACIJA" sheetId="3" r:id="rId1"/>
    <sheet name="1 _VH" sheetId="6" r:id="rId2"/>
  </sheets>
  <definedNames>
    <definedName name="_xlnm.Print_Area" localSheetId="1">'1 _VH'!$B$1:$I$130</definedName>
    <definedName name="_xlnm.Print_Area" localSheetId="0">REKAPITULACIJA!$B$1:$H$22</definedName>
    <definedName name="_xlnm.Print_Titles" localSheetId="1">'1 _VH'!$10:$10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68" i="6" l="1"/>
  <c r="H82" i="6"/>
  <c r="H110" i="6"/>
  <c r="H108" i="6"/>
  <c r="H104" i="6"/>
  <c r="H102" i="6"/>
  <c r="H100" i="6"/>
  <c r="H96" i="6"/>
  <c r="H92" i="6"/>
  <c r="H90" i="6"/>
  <c r="H80" i="6"/>
  <c r="H50" i="6"/>
  <c r="H52" i="6"/>
  <c r="H48" i="6"/>
  <c r="H46" i="6"/>
  <c r="H42" i="6"/>
  <c r="H34" i="6"/>
  <c r="H22" i="6"/>
  <c r="H20" i="6"/>
  <c r="H14" i="6"/>
  <c r="H16" i="6"/>
  <c r="H106" i="6"/>
  <c r="H94" i="6"/>
  <c r="H84" i="6"/>
  <c r="H78" i="6"/>
  <c r="H76" i="6"/>
  <c r="H74" i="6"/>
  <c r="H72" i="6"/>
  <c r="H66" i="6"/>
  <c r="H62" i="6"/>
  <c r="H61" i="6"/>
  <c r="H58" i="6"/>
  <c r="H54" i="6"/>
  <c r="H44" i="6"/>
  <c r="H40" i="6"/>
  <c r="H37" i="6"/>
  <c r="H38" i="6"/>
  <c r="H28" i="6"/>
  <c r="H26" i="6"/>
  <c r="H24" i="6"/>
  <c r="H18" i="6"/>
  <c r="H30" i="6" l="1"/>
  <c r="H98" i="6"/>
  <c r="H12" i="6"/>
  <c r="H70" i="6"/>
  <c r="H64" i="6"/>
  <c r="H56" i="6"/>
  <c r="D123" i="6" l="1"/>
  <c r="D122" i="6"/>
  <c r="D121" i="6"/>
  <c r="D120" i="6"/>
  <c r="D119" i="6"/>
  <c r="D118" i="6"/>
  <c r="D117" i="6"/>
  <c r="D116" i="6"/>
  <c r="E122" i="6" l="1"/>
  <c r="E119" i="6"/>
  <c r="E116" i="6"/>
  <c r="E120" i="6"/>
  <c r="E118" i="6"/>
  <c r="E117" i="6"/>
  <c r="H86" i="6" l="1"/>
  <c r="E121" i="6" s="1"/>
  <c r="G114" i="6" s="1"/>
  <c r="H114" i="6" l="1"/>
  <c r="H112" i="6" l="1"/>
  <c r="E123" i="6" s="1"/>
  <c r="E125" i="6" s="1"/>
  <c r="H14" i="3" l="1"/>
  <c r="H17" i="3" s="1"/>
  <c r="H19" i="3" s="1"/>
  <c r="H21" i="3" s="1"/>
</calcChain>
</file>

<file path=xl/sharedStrings.xml><?xml version="1.0" encoding="utf-8"?>
<sst xmlns="http://schemas.openxmlformats.org/spreadsheetml/2006/main" count="184" uniqueCount="141">
  <si>
    <t>Postavka</t>
  </si>
  <si>
    <t>Količina</t>
  </si>
  <si>
    <t>Opis postavke</t>
  </si>
  <si>
    <t>Opomba postavke</t>
  </si>
  <si>
    <t>Normativ</t>
  </si>
  <si>
    <t xml:space="preserve">Enota </t>
  </si>
  <si>
    <t>Cena za enoto</t>
  </si>
  <si>
    <t>1 PREDDELA</t>
  </si>
  <si>
    <t>2 ZEMELJSKA DELA IN TEMELJENJE</t>
  </si>
  <si>
    <t>PREDDELA SKUPAJ:</t>
  </si>
  <si>
    <t>ZEMELJSKA DELA IN TEMELJENJE SKUPAJ:</t>
  </si>
  <si>
    <t>Cena skupaj</t>
  </si>
  <si>
    <t xml:space="preserve">  CENA SKUPAJ (brez DDV)</t>
  </si>
  <si>
    <t>Projekt:</t>
  </si>
  <si>
    <t>Načrt:</t>
  </si>
  <si>
    <t>Faza:</t>
  </si>
  <si>
    <t>kos</t>
  </si>
  <si>
    <t>kom</t>
  </si>
  <si>
    <t>NEPREDVIDENA DELA SKUPAJ:</t>
  </si>
  <si>
    <t>Razna nepredvidena dela, ki se pojavijo v času izvajanja gradnje (10% od vseh del)</t>
  </si>
  <si>
    <t>Lokacija:</t>
  </si>
  <si>
    <t>Objekt/Storitev</t>
  </si>
  <si>
    <t>Skupna cena                   (brez DDV-ja)</t>
  </si>
  <si>
    <t>1.1</t>
  </si>
  <si>
    <t>CENA SKUPAJ (brez DDV-ja):</t>
  </si>
  <si>
    <t>CENA SKUPAJ (z DDV-jem):</t>
  </si>
  <si>
    <t>ur</t>
  </si>
  <si>
    <t>MONTAŽNA DELA SKUPAJ:</t>
  </si>
  <si>
    <t>Priprava gradbišča z vsemi potrebnimi deli in materiali.</t>
  </si>
  <si>
    <t>kg</t>
  </si>
  <si>
    <t>4 TESARSKA DELA</t>
  </si>
  <si>
    <t>TESARSKA DELA SKUPAJ:</t>
  </si>
  <si>
    <t>m</t>
  </si>
  <si>
    <t xml:space="preserve">  </t>
  </si>
  <si>
    <t>Fino strojno in ročno planiranje dna jarka po globinski zakoličbi nivelete s toč. +-2 cm.</t>
  </si>
  <si>
    <t>ZAKLJUČNA DELA SKUPAJ:</t>
  </si>
  <si>
    <t>Objekt:</t>
  </si>
  <si>
    <t>2.1</t>
  </si>
  <si>
    <t>2.2</t>
  </si>
  <si>
    <t>1.2</t>
  </si>
  <si>
    <r>
      <t>m</t>
    </r>
    <r>
      <rPr>
        <vertAlign val="superscript"/>
        <sz val="12"/>
        <rFont val="Arial CE"/>
        <charset val="238"/>
      </rPr>
      <t>2</t>
    </r>
  </si>
  <si>
    <t>Ureditev provizorijev za prehod preko jarka v času gradnje, v skladu s predpisi iz varstva pri delu, z možnostjo prenosa in večkratno uporabo.</t>
  </si>
  <si>
    <t>Zavarovanje gradbišča med gradnjo vključno s pridobivanjem dovoljenja za delno zaporo ceste, prometno signalizacijo: letve, opozorilne vrvice, znaki, svetlobna telesa, eventuelna semaforizacija , vključno z odstranitvijo prometne signalizacije.</t>
  </si>
  <si>
    <t>Vsa izkopna dela in transporti izkopanih materialov se obračunajo po prostornini zemljine v raščenem stanju. Vsa nasipna dela se obračunavajo po prostornini zemljine v vgrajenem stanju.</t>
  </si>
  <si>
    <r>
      <t>m</t>
    </r>
    <r>
      <rPr>
        <vertAlign val="superscript"/>
        <sz val="12"/>
        <rFont val="Arial CE"/>
        <charset val="238"/>
      </rPr>
      <t>3</t>
    </r>
  </si>
  <si>
    <t>Analiza vzorca vode s strani pooblaščene organizacije.</t>
  </si>
  <si>
    <t>Pripravljalna in zaključna dela montažnih del</t>
  </si>
  <si>
    <t>Upravljalski nadzor med izvedbo.</t>
  </si>
  <si>
    <t>Projektantski nadzor med izvedbo.</t>
  </si>
  <si>
    <t>Izdelava PID-a v skladu z ZGO-1 in dopolnitvami, ter po zahtevah bodočega upravljalca vodovoda (3x v projektni obliki in in 3x v elektronski obliki).</t>
  </si>
  <si>
    <t>Zakoličba  obstoječih komunalnih vodov in zaščita teh vodov in nadzor nad izvedbo križanj.</t>
  </si>
  <si>
    <t>Zaščita gradbene jame s tehnologijo izvajalca, ki upošteva analizo prostora v projektno rešitev, izdelavo, monitoring…(vezano na geomehanski nadzor).</t>
  </si>
  <si>
    <r>
      <t>- strojni  m</t>
    </r>
    <r>
      <rPr>
        <vertAlign val="superscript"/>
        <sz val="12"/>
        <rFont val="Arial CE"/>
        <charset val="238"/>
      </rPr>
      <t>3</t>
    </r>
  </si>
  <si>
    <r>
      <t>- ročni   m</t>
    </r>
    <r>
      <rPr>
        <vertAlign val="superscript"/>
        <sz val="12"/>
        <rFont val="Arial CE"/>
        <charset val="238"/>
      </rPr>
      <t>3</t>
    </r>
    <r>
      <rPr>
        <sz val="12"/>
        <rFont val="Arial CE"/>
        <family val="2"/>
        <charset val="238"/>
      </rPr>
      <t xml:space="preserve">  </t>
    </r>
  </si>
  <si>
    <t>Fino planiranje dna gradbene jame s točnostjo +-2 cm in komprimiranje do primerne zbitosti.</t>
  </si>
  <si>
    <t>3 BETONSKA IN ŽELEZOBETONSKA DELA</t>
  </si>
  <si>
    <t>BET.  IN ŽELEZOBETONSKA DELA SKUPAJ:</t>
  </si>
  <si>
    <t>Opaženje in razpiranje gradbene jame</t>
  </si>
  <si>
    <t>ZEMELJSKA DELA SKUPAJ:</t>
  </si>
  <si>
    <t>Dobava in izvedba zaščite drenažnih cevi s filcem.</t>
  </si>
  <si>
    <t>57-I</t>
  </si>
  <si>
    <t xml:space="preserve">Piroški vrh
</t>
  </si>
  <si>
    <t>Občina Brežice</t>
  </si>
  <si>
    <t xml:space="preserve">Izvedba javnega vodovodnega omrežja Stankovo - Piroški vrh - Kraška vrh; vodohran Piroški vrh
</t>
  </si>
  <si>
    <t xml:space="preserve">PZI
</t>
  </si>
  <si>
    <t>Predračun z rekapitulacijo stroškov                                                                                                               VH PIROŠKI VRH</t>
  </si>
  <si>
    <t>VH PIROŠKI VRH</t>
  </si>
  <si>
    <t>Zakoličenje objekta z niveliranjem ter postavljanjem in zavarovanjem profilov.</t>
  </si>
  <si>
    <t>Odstranitev grmovja in dreves z debli premera do  10 cm   ter   vej  na   gosto  porasli  površini  - strojno.</t>
  </si>
  <si>
    <t>Odstranitev dreves z debli premera nad  10 cm   ter   vej  na   gosto  porasli  površini  - strojno.</t>
  </si>
  <si>
    <t>Široki izkop gradbene jame za jašek v terenu  IV. kat. (strojno : ročno  90 % : 10 %) z odmetavanjem materiala 1,0 m od roba gradbene jame. Globina izkopa je do 4,5 m.</t>
  </si>
  <si>
    <t>Izdelava nasipa nad obodom vodohrana z izkopanim materialom I.-IV. kategorije s strojnim komprimiranjem s težkimi komprimacijskimi sredstvi, v plasteh po 30 cm do zbitosti, to je do 80 % po Proctorju, vključno z oblikovanjem brežin v naklonu 1:1.</t>
  </si>
  <si>
    <t>Nabava, dovoz in izdelava nasipa nad obodom vodohrana z materialom I.-IV. kategorije s strojnim komprimiranjem s težkimi komprimacijskimi sredstvi, v plasteh po 30 cm do zbitosti, to je do 80 % po Proctorju, vključno z oblikovanjem brežin v naklonu 1:1.</t>
  </si>
  <si>
    <t>Humuziranje površin v debelini cca 20 cm z izravnavo in pripravo za posejanje s travo - uporabi se humus iz gradbiščne deponije.</t>
  </si>
  <si>
    <t>Strojni izkop humusa v debelini 20 cm z nakladanjem na kamion in odvozom na gradbiščno deponijo in hranjenjem na deponiji do ponovne uporabe.</t>
  </si>
  <si>
    <t>Nabava, dovoz in humuziranje površin v debelini cca 20 cm z izravnavo in pripravo za posejanje s travo.</t>
  </si>
  <si>
    <t>Posejanje humusiranih površin s travno mešanico.</t>
  </si>
  <si>
    <t>2.3</t>
  </si>
  <si>
    <t>2.4</t>
  </si>
  <si>
    <t>2.5</t>
  </si>
  <si>
    <t>2.6</t>
  </si>
  <si>
    <t>2.7</t>
  </si>
  <si>
    <t>2.8</t>
  </si>
  <si>
    <t>2.9</t>
  </si>
  <si>
    <t>2.10</t>
  </si>
  <si>
    <t>Izdelava armirane zemljine na dolvodni zasipni brežini v naklonu 1:1. Sistem vsebuje: armirni geosintetik, armaturni opaž s kljukami in protierozijsko UV mrežico ter ozelenjenjem armirane brežine.</t>
  </si>
  <si>
    <t>1.3</t>
  </si>
  <si>
    <t>1.4</t>
  </si>
  <si>
    <t>1.5</t>
  </si>
  <si>
    <t>1.6</t>
  </si>
  <si>
    <t>1.7</t>
  </si>
  <si>
    <t>1.8</t>
  </si>
  <si>
    <t>GA 400/500 fi 10</t>
  </si>
  <si>
    <t>Dobava, vgrajevanje, rezanje, krivljenje in polaganje srednje komplicirane armature. Armatura se izvede z rebrastimi armaturnimi palicami in z armaturnimi mrežami. Jeklo za armiranje mora ustrezati določbam SIST EN 10080 in SIST EN 
1992‐1‐1.</t>
  </si>
  <si>
    <t>Mreža Q283</t>
  </si>
  <si>
    <t>Nabava, dobava, montaža in demontaža opaža  temeljne plošče, opaženje, razopaženje in čiščenje:</t>
  </si>
  <si>
    <t>Dobava in izdelava betonske posteljice C12/15. Debelina betonske posteljice  je 10 cm.</t>
  </si>
  <si>
    <t>Dobava in izdelava drenažnega nasutja nad drenažnimi cevmi z dobavo, razstiranjem, nabijanjem in planiranjem frakcioniranega
agregata GrP 16/32.</t>
  </si>
  <si>
    <t>Dobava in polaganje PVC drenažnih cevi (kot npr. stigmaflex cevi) kompletno z izravnavo v projetiranih padcih, ob stenah temeljne plošče - drenažne cevi premera 110 mm.</t>
  </si>
  <si>
    <t>Izdelava in dobava predizdelanih elementov PEHD jaškov okrogle oblike, kot npr. Aplast (betoniranje,  vzidava  kanalskega pokrova ter vsa pomožna dela).
- jašek Ø 80 cm višine 1.0 m</t>
  </si>
  <si>
    <t>Dobava in vgraditev litoželeznega kanalskega pokrova in betonskega okvirja po - SIST EN 124-2:2015 z vsemi pomožnimi deli:
- pokrov Ø600 mm, D400 ; kot npr. Livar art. 604A</t>
  </si>
  <si>
    <t>Tlačna preizkušnja, kloriranje in izpiranje po načinu kot za vodovodno omrežje. To je dolžan izvesti izvajalec in mora predložiti rezultate meritev in analiz.</t>
  </si>
  <si>
    <t>Izdelava geodetskega posnetka v D96 (ETRS) koordinatnem sistemu v elektronski obliki in vris v zbirni kataster GJI, vključno s potrdilom vrisa.</t>
  </si>
  <si>
    <t>Izdelava geodetskega načrta.</t>
  </si>
  <si>
    <t>Geotehnični nadzor ves čas gradnje.</t>
  </si>
  <si>
    <t>3.1</t>
  </si>
  <si>
    <t>3.2</t>
  </si>
  <si>
    <t>5 ZEMELJSKA DELA (KANALIZACIJA)</t>
  </si>
  <si>
    <t>4.1</t>
  </si>
  <si>
    <t>4.2</t>
  </si>
  <si>
    <t>5.1</t>
  </si>
  <si>
    <t>5.2</t>
  </si>
  <si>
    <t>5.3</t>
  </si>
  <si>
    <t>5.4</t>
  </si>
  <si>
    <t>5.5</t>
  </si>
  <si>
    <t>5.6</t>
  </si>
  <si>
    <t>5.7</t>
  </si>
  <si>
    <t>6 MONTAŽNA DELA</t>
  </si>
  <si>
    <t>6.2</t>
  </si>
  <si>
    <t>6.3</t>
  </si>
  <si>
    <t>6.4</t>
  </si>
  <si>
    <t>7 ZAKLJUČNA DELA</t>
  </si>
  <si>
    <t>6.1</t>
  </si>
  <si>
    <t>7.1</t>
  </si>
  <si>
    <t>7.2</t>
  </si>
  <si>
    <t>7.3</t>
  </si>
  <si>
    <t>7.4</t>
  </si>
  <si>
    <t>7.5</t>
  </si>
  <si>
    <t>7.6</t>
  </si>
  <si>
    <t>8 NEPREDVIDENA DELA</t>
  </si>
  <si>
    <t>8.1</t>
  </si>
  <si>
    <t>Dobava in montaža tipskega polietilenskega 25 m3 vodohrana (kot npr. Vodotehnik) po načrtu in opisu, vgrajenega na predpripravljeno AB ploščo z integriranimi pritrdilnimi vijaki, skupaj z osnovnimi cevnimi instalacijami in fazonskimi kosi. . Vodohran je sestavljen iz: 
Posoda iz treh valjastih delov cevi fi 2000x4000mm + 2x D2000x5000mm (volumna 2x 12,5m3), z ustreznimi ojačitvami za zagotavljanje togosti min. SN8, z ustreznimi odprtinami FI 800 za dostop do suhe in fi 600 za dostop do mokre komore z integriranimi INOX pokrovi, kot npr. Vodotehnik. Odtok iz vodnih celic ima dvignjeno dno, kar omogoča popolno izpraznitev. Za dostop so nameščene proti zdrsne lestve. V strojni celici urejena razsvetljava. V vsaki celici so nameščeni inox zračniki fi 110 z drenažnim odtokom.
Praznjenje in preliv  izveden s PE 100 d75, povezan tudi odtok iz strojne celice v skupen izpust, z vsemi potrebnimi ventili.
V potrošnjo izvedeno s PE100 d75 in PE100 d63, pri črpalki reducirano na DN 50, z varnostnim izpustnim ventilom DN 50. Vertikalna večstopenjska frekvenčno regulirana centrifugalna hidro postaja z dvema črpalkama za hladno pitno vodo, kot npr. tip SFHP 2 / 05 / 5 SVE 03 T (VIP Tehnika), samo sesalna, karakteristik:</t>
  </si>
  <si>
    <t>(1+1), Q=1.5 l/s, H = 20 m , N=1.2 kW
S črpalko dobaviti še potrebne nerjaveče vijake za pritrditev  in elektro krmilno omaro in manometri. Na tej liniji je tudi vodomer.
Dotok izveden s PE100 d75, z dvema hidravličnima plovnima ventiloma DN50. Povezava med strojno in vodno celico (za povezavo plovca) izvedena s PE100 d75 z ustreznim tesnjenjem.</t>
  </si>
  <si>
    <t>1.</t>
  </si>
  <si>
    <t>VODOHRAN PIROŠKI VRH</t>
  </si>
  <si>
    <t>Strojni zasip gradbene jame okrog vodohrana v plasteh po 30 cm in komprimiranjem do 50 Mpa z izkopanim materialom.</t>
  </si>
  <si>
    <r>
      <t>Dobava in vgraditev temeljne plošče z direktnim naleganjem na čvrsto podlago iz zemeljsko vlažnega betona C12/15</t>
    </r>
    <r>
      <rPr>
        <sz val="12"/>
        <rFont val="Arial"/>
        <family val="2"/>
        <charset val="238"/>
      </rPr>
      <t xml:space="preserve"> XC0</t>
    </r>
    <r>
      <rPr>
        <sz val="12"/>
        <rFont val="Arial CE"/>
        <family val="2"/>
        <charset val="238"/>
      </rPr>
      <t>, S2 v debelini 20 cm, z vsemi pomožnimi deli in jemanjem vzorcev.</t>
    </r>
  </si>
  <si>
    <t xml:space="preserve">Izvedba javnega vodovodnega omrežja Stankovo - Piroški vrh - Kraška vrh; vodohran Piroški vrh
</t>
  </si>
  <si>
    <t>2 Načrt s področja gradbeništva
2.1 Načrt vodohrana Piroški vrh</t>
  </si>
  <si>
    <r>
      <rPr>
        <b/>
        <sz val="16"/>
        <color indexed="8"/>
        <rFont val="Arial"/>
        <family val="2"/>
        <charset val="238"/>
      </rPr>
      <t xml:space="preserve">REKAPITULACIJA STROŠKOV </t>
    </r>
    <r>
      <rPr>
        <b/>
        <sz val="12"/>
        <color indexed="8"/>
        <rFont val="Arial"/>
        <family val="2"/>
        <charset val="238"/>
      </rPr>
      <t xml:space="preserve">                                                                                                      VODOHRAN PIROŠKI VRH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</si>
  <si>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Informativni DDV (22%):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</si>
</sst>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\ [$€-1]"/>
    <numFmt numFmtId="165" formatCode="#,##0.00\ \€"/>
    <numFmt numFmtId="166" formatCode="_ * #,##0.00_-\ &quot;SIT&quot;_ ;_ * #,##0.00\-\ &quot;SIT&quot;_ ;_ * &quot;-&quot;??_-\ &quot;SIT&quot;_ ;_ @_ "/>
    <numFmt numFmtId="167" formatCode="#,##0.00\ &quot;€&quot;"/>
    <numFmt numFmtId="168" formatCode="#,##0.00;[Red]#,##0.00"/>
  </numFmts>
  <fonts count="22">
    <font>
      <sz val="10"/>
      <name val="Arial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color indexed="8"/>
      <name val="MS Sans Serif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MS Sans Serif"/>
      <family val="2"/>
      <charset val="238"/>
    </font>
    <font>
      <sz val="10"/>
      <color indexed="8"/>
      <name val="MS Sans Serif"/>
      <family val="2"/>
      <charset val="238"/>
    </font>
    <font>
      <sz val="10"/>
      <name val="SL Dutch"/>
      <charset val="238"/>
    </font>
    <font>
      <b/>
      <sz val="12"/>
      <color indexed="8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6"/>
      <color indexed="8"/>
      <name val="Arial"/>
      <family val="2"/>
      <charset val="238"/>
    </font>
    <font>
      <sz val="12"/>
      <name val="Courier"/>
      <family val="3"/>
    </font>
    <font>
      <sz val="11"/>
      <name val="Arial CE"/>
      <charset val="238"/>
    </font>
    <font>
      <sz val="12"/>
      <name val="Arial CE"/>
      <family val="2"/>
      <charset val="238"/>
    </font>
    <font>
      <vertAlign val="superscript"/>
      <sz val="12"/>
      <name val="Arial CE"/>
      <charset val="238"/>
    </font>
    <font>
      <sz val="12"/>
      <color indexed="8"/>
      <name val="Arial CE"/>
      <family val="2"/>
      <charset val="238"/>
    </font>
    <font>
      <sz val="12"/>
      <color rgb="FFFF0000"/>
      <name val="Arial CE"/>
      <family val="2"/>
      <charset val="238"/>
    </font>
    <font>
      <sz val="12"/>
      <name val="Courier"/>
      <charset val="238"/>
    </font>
  </fonts>
  <fills count="6">
    <fill>
      <patternFill patternType="none"/>
    </fill>
    <fill>
      <patternFill patternType="gray125"/>
    </fill>
    <fill>
      <patternFill patternType="solid">
        <fgColor rgb="FFC8C8C8"/>
        <bgColor indexed="64"/>
      </patternFill>
    </fill>
    <fill>
      <patternFill patternType="solid">
        <fgColor rgb="FFCC0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5">
    <xf numFmtId="0" fontId="0" fillId="0" borderId="0"/>
    <xf numFmtId="0" fontId="6" fillId="0" borderId="0"/>
    <xf numFmtId="0" fontId="4" fillId="0" borderId="0"/>
    <xf numFmtId="0" fontId="4" fillId="0" borderId="0"/>
    <xf numFmtId="0" fontId="8" fillId="0" borderId="0"/>
    <xf numFmtId="0" fontId="6" fillId="0" borderId="0"/>
    <xf numFmtId="0" fontId="9" fillId="0" borderId="0"/>
    <xf numFmtId="0" fontId="10" fillId="0" borderId="0"/>
    <xf numFmtId="0" fontId="4" fillId="0" borderId="0"/>
    <xf numFmtId="9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15" fillId="0" borderId="0"/>
    <xf numFmtId="0" fontId="16" fillId="0" borderId="0"/>
    <xf numFmtId="0" fontId="15" fillId="0" borderId="0"/>
    <xf numFmtId="0" fontId="21" fillId="0" borderId="0"/>
  </cellStyleXfs>
  <cellXfs count="155">
    <xf numFmtId="0" fontId="0" fillId="0" borderId="0" xfId="0"/>
    <xf numFmtId="49" fontId="4" fillId="0" borderId="0" xfId="0" applyNumberFormat="1" applyFont="1" applyAlignment="1">
      <alignment horizontal="left" vertical="top"/>
    </xf>
    <xf numFmtId="49" fontId="3" fillId="0" borderId="0" xfId="0" applyNumberFormat="1" applyFont="1" applyAlignment="1">
      <alignment horizontal="left" vertical="top"/>
    </xf>
    <xf numFmtId="49" fontId="4" fillId="0" borderId="0" xfId="0" applyNumberFormat="1" applyFont="1" applyAlignment="1">
      <alignment horizontal="center" vertical="top"/>
    </xf>
    <xf numFmtId="165" fontId="4" fillId="0" borderId="0" xfId="0" applyNumberFormat="1" applyFont="1" applyAlignment="1">
      <alignment horizontal="right" vertical="top"/>
    </xf>
    <xf numFmtId="0" fontId="4" fillId="0" borderId="0" xfId="0" applyFont="1" applyAlignment="1">
      <alignment horizontal="left" vertical="top" wrapText="1"/>
    </xf>
    <xf numFmtId="49" fontId="0" fillId="0" borderId="0" xfId="0" applyNumberForma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0" fontId="7" fillId="0" borderId="0" xfId="0" applyFont="1" applyAlignment="1">
      <alignment wrapText="1"/>
    </xf>
    <xf numFmtId="2" fontId="7" fillId="0" borderId="0" xfId="0" applyNumberFormat="1" applyFont="1" applyAlignment="1">
      <alignment wrapText="1"/>
    </xf>
    <xf numFmtId="0" fontId="3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49" fontId="4" fillId="0" borderId="0" xfId="0" applyNumberFormat="1" applyFont="1"/>
    <xf numFmtId="167" fontId="0" fillId="0" borderId="0" xfId="0" applyNumberFormat="1"/>
    <xf numFmtId="0" fontId="0" fillId="0" borderId="0" xfId="0" applyAlignment="1">
      <alignment horizontal="left"/>
    </xf>
    <xf numFmtId="0" fontId="13" fillId="0" borderId="3" xfId="0" applyFont="1" applyBorder="1"/>
    <xf numFmtId="0" fontId="12" fillId="2" borderId="7" xfId="0" applyFont="1" applyFill="1" applyBorder="1" applyAlignment="1">
      <alignment horizontal="right" vertical="top" wrapText="1"/>
    </xf>
    <xf numFmtId="167" fontId="12" fillId="2" borderId="7" xfId="0" applyNumberFormat="1" applyFont="1" applyFill="1" applyBorder="1" applyAlignment="1">
      <alignment horizontal="right" vertical="top" wrapText="1"/>
    </xf>
    <xf numFmtId="4" fontId="4" fillId="0" borderId="0" xfId="0" applyNumberFormat="1" applyFont="1" applyAlignment="1">
      <alignment horizontal="right" vertical="top" wrapText="1"/>
    </xf>
    <xf numFmtId="165" fontId="4" fillId="0" borderId="0" xfId="0" applyNumberFormat="1" applyFont="1" applyAlignment="1">
      <alignment horizontal="right" vertical="top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vertical="top"/>
    </xf>
    <xf numFmtId="165" fontId="4" fillId="0" borderId="0" xfId="0" applyNumberFormat="1" applyFont="1" applyAlignment="1">
      <alignment horizontal="left" vertical="top"/>
    </xf>
    <xf numFmtId="165" fontId="4" fillId="0" borderId="0" xfId="0" applyNumberFormat="1" applyFont="1" applyAlignment="1" applyProtection="1">
      <alignment horizontal="right" vertical="top"/>
      <protection locked="0"/>
    </xf>
    <xf numFmtId="4" fontId="13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left" vertical="center"/>
    </xf>
    <xf numFmtId="167" fontId="12" fillId="0" borderId="0" xfId="0" applyNumberFormat="1" applyFont="1" applyAlignment="1">
      <alignment horizontal="right" vertical="top" wrapText="1"/>
    </xf>
    <xf numFmtId="0" fontId="13" fillId="0" borderId="0" xfId="0" applyFont="1" applyAlignment="1">
      <alignment horizontal="right"/>
    </xf>
    <xf numFmtId="167" fontId="12" fillId="0" borderId="0" xfId="0" applyNumberFormat="1" applyFont="1" applyAlignment="1">
      <alignment vertical="top" wrapText="1"/>
    </xf>
    <xf numFmtId="0" fontId="0" fillId="0" borderId="7" xfId="0" applyBorder="1"/>
    <xf numFmtId="167" fontId="13" fillId="0" borderId="3" xfId="0" applyNumberFormat="1" applyFont="1" applyBorder="1" applyAlignment="1">
      <alignment horizontal="right"/>
    </xf>
    <xf numFmtId="165" fontId="4" fillId="0" borderId="0" xfId="8" applyNumberFormat="1" applyAlignment="1" applyProtection="1">
      <alignment horizontal="right" vertical="top"/>
      <protection locked="0"/>
    </xf>
    <xf numFmtId="0" fontId="4" fillId="0" borderId="0" xfId="0" applyFont="1" applyAlignment="1">
      <alignment horizontal="justify" vertical="top"/>
    </xf>
    <xf numFmtId="49" fontId="3" fillId="0" borderId="0" xfId="0" applyNumberFormat="1" applyFont="1" applyAlignment="1">
      <alignment horizontal="justify" vertical="top"/>
    </xf>
    <xf numFmtId="49" fontId="2" fillId="3" borderId="3" xfId="0" applyNumberFormat="1" applyFont="1" applyFill="1" applyBorder="1" applyAlignment="1">
      <alignment horizontal="right" vertical="center" wrapText="1"/>
    </xf>
    <xf numFmtId="49" fontId="2" fillId="3" borderId="4" xfId="0" applyNumberFormat="1" applyFont="1" applyFill="1" applyBorder="1" applyAlignment="1">
      <alignment horizontal="right" vertical="center" wrapText="1"/>
    </xf>
    <xf numFmtId="167" fontId="12" fillId="3" borderId="6" xfId="0" applyNumberFormat="1" applyFont="1" applyFill="1" applyBorder="1" applyAlignment="1">
      <alignment vertical="top" wrapText="1"/>
    </xf>
    <xf numFmtId="0" fontId="4" fillId="0" borderId="0" xfId="0" applyFont="1"/>
    <xf numFmtId="49" fontId="3" fillId="0" borderId="0" xfId="0" applyNumberFormat="1" applyFont="1" applyAlignment="1">
      <alignment horizontal="center" vertical="top"/>
    </xf>
    <xf numFmtId="49" fontId="3" fillId="0" borderId="0" xfId="0" applyNumberFormat="1" applyFont="1" applyAlignment="1">
      <alignment horizontal="left" vertical="top" wrapText="1"/>
    </xf>
    <xf numFmtId="167" fontId="12" fillId="3" borderId="6" xfId="0" applyNumberFormat="1" applyFont="1" applyFill="1" applyBorder="1" applyAlignment="1">
      <alignment horizontal="right" vertical="top" wrapText="1"/>
    </xf>
    <xf numFmtId="167" fontId="13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center" vertical="top" wrapText="1"/>
    </xf>
    <xf numFmtId="49" fontId="3" fillId="0" borderId="0" xfId="0" applyNumberFormat="1" applyFont="1" applyAlignment="1">
      <alignment horizontal="left" vertical="top" wrapText="1"/>
    </xf>
    <xf numFmtId="0" fontId="4" fillId="0" borderId="0" xfId="0" applyFont="1"/>
    <xf numFmtId="0" fontId="12" fillId="2" borderId="6" xfId="0" applyFont="1" applyFill="1" applyBorder="1" applyAlignment="1">
      <alignment horizontal="right" vertical="top" wrapText="1"/>
    </xf>
    <xf numFmtId="167" fontId="12" fillId="3" borderId="6" xfId="0" applyNumberFormat="1" applyFont="1" applyFill="1" applyBorder="1" applyAlignment="1">
      <alignment horizontal="right" vertical="top" wrapText="1"/>
    </xf>
    <xf numFmtId="0" fontId="13" fillId="0" borderId="3" xfId="0" applyFont="1" applyBorder="1" applyAlignment="1">
      <alignment horizontal="right"/>
    </xf>
    <xf numFmtId="0" fontId="12" fillId="0" borderId="8" xfId="0" applyFont="1" applyBorder="1" applyAlignment="1">
      <alignment horizontal="left" vertical="center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3" borderId="3" xfId="0" applyNumberFormat="1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/>
    </xf>
    <xf numFmtId="49" fontId="4" fillId="0" borderId="0" xfId="0" applyNumberFormat="1" applyFont="1" applyAlignment="1" applyProtection="1">
      <alignment horizontal="left" vertical="top"/>
    </xf>
    <xf numFmtId="49" fontId="3" fillId="0" borderId="0" xfId="0" applyNumberFormat="1" applyFont="1" applyAlignment="1" applyProtection="1">
      <alignment horizontal="left" vertical="top"/>
    </xf>
    <xf numFmtId="0" fontId="4" fillId="0" borderId="0" xfId="0" applyFont="1" applyAlignment="1" applyProtection="1">
      <alignment horizontal="justify" vertical="top"/>
    </xf>
    <xf numFmtId="49" fontId="4" fillId="0" borderId="0" xfId="0" applyNumberFormat="1" applyFont="1" applyAlignment="1" applyProtection="1">
      <alignment horizontal="center" vertical="top"/>
    </xf>
    <xf numFmtId="4" fontId="4" fillId="0" borderId="0" xfId="0" applyNumberFormat="1" applyFont="1" applyAlignment="1" applyProtection="1">
      <alignment horizontal="right" vertical="top" wrapText="1"/>
    </xf>
    <xf numFmtId="165" fontId="4" fillId="0" borderId="0" xfId="0" applyNumberFormat="1" applyFont="1" applyAlignment="1" applyProtection="1">
      <alignment horizontal="right" vertical="top"/>
    </xf>
    <xf numFmtId="165" fontId="4" fillId="0" borderId="0" xfId="0" applyNumberFormat="1" applyFont="1" applyAlignment="1" applyProtection="1">
      <alignment horizontal="right" vertical="top" wrapText="1"/>
    </xf>
    <xf numFmtId="0" fontId="4" fillId="0" borderId="0" xfId="0" applyFont="1" applyAlignment="1" applyProtection="1">
      <alignment horizontal="left" vertical="top" wrapText="1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center" vertical="top" wrapText="1"/>
    </xf>
    <xf numFmtId="49" fontId="3" fillId="0" borderId="0" xfId="0" applyNumberFormat="1" applyFont="1" applyAlignment="1" applyProtection="1">
      <alignment horizontal="left" vertical="top" wrapText="1"/>
    </xf>
    <xf numFmtId="0" fontId="4" fillId="0" borderId="0" xfId="0" applyFont="1" applyProtection="1"/>
    <xf numFmtId="0" fontId="4" fillId="0" borderId="0" xfId="0" applyFont="1" applyAlignment="1" applyProtection="1">
      <alignment horizontal="left" vertical="top"/>
    </xf>
    <xf numFmtId="49" fontId="3" fillId="0" borderId="0" xfId="0" applyNumberFormat="1" applyFont="1" applyAlignment="1" applyProtection="1">
      <alignment horizontal="center" vertical="top" wrapText="1"/>
    </xf>
    <xf numFmtId="49" fontId="3" fillId="0" borderId="0" xfId="0" applyNumberFormat="1" applyFont="1" applyAlignment="1" applyProtection="1">
      <alignment horizontal="left" vertical="top" wrapText="1"/>
    </xf>
    <xf numFmtId="165" fontId="4" fillId="0" borderId="0" xfId="0" applyNumberFormat="1" applyFont="1" applyAlignment="1" applyProtection="1">
      <alignment horizontal="left" vertical="top"/>
    </xf>
    <xf numFmtId="49" fontId="3" fillId="0" borderId="0" xfId="0" applyNumberFormat="1" applyFont="1" applyAlignment="1" applyProtection="1">
      <alignment horizontal="left" vertical="top"/>
    </xf>
    <xf numFmtId="49" fontId="3" fillId="0" borderId="0" xfId="0" applyNumberFormat="1" applyFont="1" applyAlignment="1" applyProtection="1">
      <alignment horizontal="justify" vertical="top"/>
    </xf>
    <xf numFmtId="49" fontId="3" fillId="0" borderId="0" xfId="0" applyNumberFormat="1" applyFont="1" applyAlignment="1" applyProtection="1">
      <alignment horizontal="center" vertical="top"/>
    </xf>
    <xf numFmtId="49" fontId="5" fillId="0" borderId="0" xfId="0" applyNumberFormat="1" applyFont="1" applyAlignment="1" applyProtection="1">
      <alignment horizontal="center" vertical="center" wrapText="1"/>
    </xf>
    <xf numFmtId="49" fontId="1" fillId="0" borderId="0" xfId="0" applyNumberFormat="1" applyFont="1" applyAlignment="1" applyProtection="1">
      <alignment horizontal="center" vertical="top"/>
    </xf>
    <xf numFmtId="0" fontId="1" fillId="0" borderId="0" xfId="0" applyFont="1" applyAlignment="1" applyProtection="1">
      <alignment horizontal="justify" vertical="top" wrapText="1"/>
    </xf>
    <xf numFmtId="4" fontId="1" fillId="0" borderId="0" xfId="0" applyNumberFormat="1" applyFont="1" applyAlignment="1" applyProtection="1">
      <alignment horizontal="right" vertical="top" wrapText="1"/>
    </xf>
    <xf numFmtId="165" fontId="1" fillId="0" borderId="0" xfId="0" applyNumberFormat="1" applyFont="1" applyAlignment="1" applyProtection="1">
      <alignment horizontal="right" vertical="top"/>
    </xf>
    <xf numFmtId="165" fontId="1" fillId="0" borderId="0" xfId="0" applyNumberFormat="1" applyFont="1" applyAlignment="1" applyProtection="1">
      <alignment horizontal="right" vertical="top" wrapText="1"/>
    </xf>
    <xf numFmtId="0" fontId="1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center" vertical="top"/>
    </xf>
    <xf numFmtId="0" fontId="1" fillId="0" borderId="0" xfId="0" applyFont="1" applyAlignment="1" applyProtection="1">
      <alignment horizontal="center" vertical="top" wrapText="1"/>
    </xf>
    <xf numFmtId="49" fontId="2" fillId="5" borderId="5" xfId="0" applyNumberFormat="1" applyFont="1" applyFill="1" applyBorder="1" applyAlignment="1" applyProtection="1">
      <alignment horizontal="center" vertical="center" wrapText="1"/>
    </xf>
    <xf numFmtId="49" fontId="2" fillId="5" borderId="5" xfId="0" applyNumberFormat="1" applyFont="1" applyFill="1" applyBorder="1" applyAlignment="1" applyProtection="1">
      <alignment horizontal="justify" vertical="top" wrapText="1"/>
    </xf>
    <xf numFmtId="0" fontId="2" fillId="0" borderId="0" xfId="0" applyFont="1" applyAlignment="1" applyProtection="1">
      <alignment horizontal="center" vertical="center" wrapText="1"/>
    </xf>
    <xf numFmtId="49" fontId="2" fillId="0" borderId="0" xfId="0" applyNumberFormat="1" applyFont="1" applyAlignment="1" applyProtection="1">
      <alignment horizontal="center" vertical="top"/>
    </xf>
    <xf numFmtId="0" fontId="5" fillId="4" borderId="0" xfId="0" applyFont="1" applyFill="1" applyAlignment="1" applyProtection="1">
      <alignment horizontal="justify" vertical="top" wrapText="1"/>
    </xf>
    <xf numFmtId="4" fontId="2" fillId="0" borderId="0" xfId="0" applyNumberFormat="1" applyFont="1" applyAlignment="1" applyProtection="1">
      <alignment horizontal="right" vertical="top" wrapText="1"/>
    </xf>
    <xf numFmtId="165" fontId="2" fillId="0" borderId="0" xfId="0" applyNumberFormat="1" applyFont="1" applyAlignment="1" applyProtection="1">
      <alignment horizontal="right" vertical="top"/>
    </xf>
    <xf numFmtId="165" fontId="2" fillId="0" borderId="0" xfId="0" applyNumberFormat="1" applyFont="1" applyAlignment="1" applyProtection="1">
      <alignment horizontal="right" vertical="top" wrapText="1"/>
    </xf>
    <xf numFmtId="0" fontId="2" fillId="0" borderId="0" xfId="0" applyFont="1" applyAlignment="1" applyProtection="1">
      <alignment horizontal="left" vertical="top" wrapText="1"/>
    </xf>
    <xf numFmtId="0" fontId="2" fillId="0" borderId="0" xfId="0" applyFont="1" applyAlignment="1" applyProtection="1">
      <alignment horizontal="center" vertical="top"/>
    </xf>
    <xf numFmtId="0" fontId="2" fillId="0" borderId="0" xfId="0" applyFont="1" applyAlignment="1" applyProtection="1">
      <alignment horizontal="center" vertical="top" wrapText="1"/>
    </xf>
    <xf numFmtId="167" fontId="3" fillId="4" borderId="1" xfId="0" applyNumberFormat="1" applyFont="1" applyFill="1" applyBorder="1" applyAlignment="1" applyProtection="1">
      <alignment horizontal="left" vertical="top"/>
    </xf>
    <xf numFmtId="167" fontId="3" fillId="4" borderId="3" xfId="0" applyNumberFormat="1" applyFont="1" applyFill="1" applyBorder="1" applyAlignment="1" applyProtection="1">
      <alignment horizontal="left" vertical="top"/>
    </xf>
    <xf numFmtId="167" fontId="3" fillId="4" borderId="3" xfId="0" applyNumberFormat="1" applyFont="1" applyFill="1" applyBorder="1" applyAlignment="1" applyProtection="1">
      <alignment horizontal="justify" vertical="top"/>
    </xf>
    <xf numFmtId="167" fontId="3" fillId="4" borderId="3" xfId="0" applyNumberFormat="1" applyFont="1" applyFill="1" applyBorder="1" applyAlignment="1" applyProtection="1">
      <alignment horizontal="right" vertical="top"/>
    </xf>
    <xf numFmtId="167" fontId="3" fillId="4" borderId="3" xfId="0" applyNumberFormat="1" applyFont="1" applyFill="1" applyBorder="1" applyAlignment="1" applyProtection="1">
      <alignment horizontal="right" vertical="top"/>
    </xf>
    <xf numFmtId="167" fontId="3" fillId="4" borderId="4" xfId="0" applyNumberFormat="1" applyFont="1" applyFill="1" applyBorder="1" applyAlignment="1" applyProtection="1">
      <alignment horizontal="left" vertical="top"/>
    </xf>
    <xf numFmtId="0" fontId="3" fillId="0" borderId="0" xfId="0" applyFont="1" applyAlignment="1" applyProtection="1">
      <alignment horizontal="justify" vertical="top" wrapText="1"/>
    </xf>
    <xf numFmtId="0" fontId="17" fillId="0" borderId="0" xfId="0" applyFont="1" applyAlignment="1" applyProtection="1">
      <alignment horizontal="justify" vertical="top" wrapText="1"/>
    </xf>
    <xf numFmtId="0" fontId="17" fillId="0" borderId="0" xfId="0" applyFont="1" applyAlignment="1" applyProtection="1">
      <alignment horizontal="center" vertical="top"/>
    </xf>
    <xf numFmtId="4" fontId="17" fillId="0" borderId="0" xfId="0" applyNumberFormat="1" applyFont="1" applyAlignment="1" applyProtection="1">
      <alignment vertical="top"/>
    </xf>
    <xf numFmtId="4" fontId="17" fillId="0" borderId="0" xfId="0" applyNumberFormat="1" applyFont="1" applyAlignment="1" applyProtection="1">
      <alignment horizontal="right" vertical="top"/>
    </xf>
    <xf numFmtId="49" fontId="4" fillId="0" borderId="0" xfId="0" applyNumberFormat="1" applyFont="1" applyAlignment="1" applyProtection="1">
      <alignment horizontal="left" vertical="top" wrapText="1"/>
    </xf>
    <xf numFmtId="1" fontId="17" fillId="0" borderId="0" xfId="0" applyNumberFormat="1" applyFont="1" applyAlignment="1" applyProtection="1">
      <alignment horizontal="justify" vertical="top"/>
    </xf>
    <xf numFmtId="0" fontId="17" fillId="0" borderId="0" xfId="0" applyFont="1" applyAlignment="1" applyProtection="1">
      <alignment horizontal="justify" vertical="top"/>
    </xf>
    <xf numFmtId="0" fontId="4" fillId="0" borderId="0" xfId="0" applyFont="1" applyAlignment="1" applyProtection="1">
      <alignment horizontal="justify" vertical="top" wrapText="1"/>
    </xf>
    <xf numFmtId="165" fontId="4" fillId="0" borderId="0" xfId="8" applyNumberFormat="1" applyAlignment="1" applyProtection="1">
      <alignment horizontal="right" vertical="top"/>
    </xf>
    <xf numFmtId="165" fontId="3" fillId="0" borderId="0" xfId="0" applyNumberFormat="1" applyFont="1" applyAlignment="1" applyProtection="1">
      <alignment horizontal="right" vertical="top"/>
    </xf>
    <xf numFmtId="165" fontId="3" fillId="0" borderId="0" xfId="0" applyNumberFormat="1" applyFont="1" applyAlignment="1" applyProtection="1">
      <alignment horizontal="right" vertical="top" wrapText="1"/>
    </xf>
    <xf numFmtId="0" fontId="19" fillId="0" borderId="0" xfId="0" applyFont="1" applyAlignment="1" applyProtection="1">
      <alignment horizontal="left" vertical="top" wrapText="1"/>
    </xf>
    <xf numFmtId="49" fontId="4" fillId="0" borderId="0" xfId="0" applyNumberFormat="1" applyFont="1" applyAlignment="1" applyProtection="1">
      <alignment horizontal="center" vertical="center"/>
    </xf>
    <xf numFmtId="0" fontId="17" fillId="0" borderId="0" xfId="0" quotePrefix="1" applyFont="1" applyAlignment="1" applyProtection="1">
      <alignment horizontal="justify" vertical="top"/>
    </xf>
    <xf numFmtId="4" fontId="17" fillId="0" borderId="0" xfId="0" applyNumberFormat="1" applyFont="1" applyProtection="1"/>
    <xf numFmtId="4" fontId="17" fillId="0" borderId="0" xfId="0" applyNumberFormat="1" applyFont="1" applyAlignment="1" applyProtection="1">
      <alignment horizontal="right"/>
    </xf>
    <xf numFmtId="0" fontId="4" fillId="0" borderId="0" xfId="0" applyFont="1" applyAlignment="1" applyProtection="1">
      <alignment horizontal="center" vertical="center" wrapText="1"/>
    </xf>
    <xf numFmtId="0" fontId="4" fillId="4" borderId="3" xfId="0" applyFont="1" applyFill="1" applyBorder="1" applyAlignment="1" applyProtection="1">
      <alignment vertical="top"/>
    </xf>
    <xf numFmtId="167" fontId="3" fillId="0" borderId="0" xfId="0" applyNumberFormat="1" applyFont="1" applyAlignment="1" applyProtection="1">
      <alignment horizontal="left" vertical="top"/>
    </xf>
    <xf numFmtId="167" fontId="3" fillId="0" borderId="0" xfId="0" applyNumberFormat="1" applyFont="1" applyAlignment="1" applyProtection="1">
      <alignment horizontal="justify" vertical="top"/>
    </xf>
    <xf numFmtId="167" fontId="3" fillId="0" borderId="0" xfId="0" applyNumberFormat="1" applyFont="1" applyAlignment="1" applyProtection="1">
      <alignment horizontal="right" vertical="top"/>
    </xf>
    <xf numFmtId="0" fontId="4" fillId="0" borderId="0" xfId="0" applyFont="1" applyAlignment="1" applyProtection="1">
      <alignment vertical="top"/>
    </xf>
    <xf numFmtId="0" fontId="4" fillId="0" borderId="0" xfId="0" applyFont="1" applyAlignment="1" applyProtection="1">
      <alignment wrapText="1"/>
    </xf>
    <xf numFmtId="165" fontId="0" fillId="0" borderId="0" xfId="0" applyNumberFormat="1" applyAlignment="1" applyProtection="1">
      <alignment horizontal="right" vertical="top"/>
    </xf>
    <xf numFmtId="0" fontId="17" fillId="0" borderId="0" xfId="0" applyFont="1" applyProtection="1"/>
    <xf numFmtId="168" fontId="17" fillId="0" borderId="0" xfId="0" applyNumberFormat="1" applyFont="1" applyAlignment="1" applyProtection="1">
      <alignment horizontal="right"/>
    </xf>
    <xf numFmtId="0" fontId="17" fillId="0" borderId="0" xfId="0" applyFont="1" applyAlignment="1" applyProtection="1">
      <alignment horizontal="left" vertical="top" wrapText="1"/>
    </xf>
    <xf numFmtId="0" fontId="17" fillId="0" borderId="0" xfId="0" quotePrefix="1" applyFont="1" applyAlignment="1" applyProtection="1">
      <alignment horizontal="center" vertical="top"/>
    </xf>
    <xf numFmtId="0" fontId="17" fillId="0" borderId="0" xfId="0" applyFont="1" applyAlignment="1" applyProtection="1">
      <alignment vertical="top" wrapText="1"/>
    </xf>
    <xf numFmtId="0" fontId="20" fillId="0" borderId="0" xfId="0" applyFont="1" applyAlignment="1" applyProtection="1">
      <alignment vertical="top"/>
    </xf>
    <xf numFmtId="168" fontId="17" fillId="0" borderId="0" xfId="0" applyNumberFormat="1" applyFont="1" applyAlignment="1" applyProtection="1">
      <alignment horizontal="right" vertical="top"/>
    </xf>
    <xf numFmtId="1" fontId="17" fillId="0" borderId="0" xfId="0" applyNumberFormat="1" applyFont="1" applyProtection="1"/>
    <xf numFmtId="0" fontId="17" fillId="0" borderId="0" xfId="0" applyFont="1" applyAlignment="1" applyProtection="1">
      <alignment horizontal="justify" vertical="center" wrapText="1"/>
    </xf>
    <xf numFmtId="9" fontId="17" fillId="0" borderId="0" xfId="0" applyNumberFormat="1" applyFont="1" applyProtection="1"/>
    <xf numFmtId="0" fontId="17" fillId="0" borderId="0" xfId="0" applyFont="1" applyAlignment="1" applyProtection="1">
      <alignment horizontal="center" vertical="center"/>
    </xf>
    <xf numFmtId="0" fontId="5" fillId="0" borderId="2" xfId="0" applyFont="1" applyBorder="1" applyAlignment="1" applyProtection="1">
      <alignment horizontal="justify" vertical="top" wrapText="1"/>
    </xf>
    <xf numFmtId="164" fontId="5" fillId="0" borderId="2" xfId="0" applyNumberFormat="1" applyFont="1" applyBorder="1" applyAlignment="1" applyProtection="1">
      <alignment horizontal="right" vertical="center"/>
    </xf>
    <xf numFmtId="167" fontId="5" fillId="0" borderId="2" xfId="0" applyNumberFormat="1" applyFont="1" applyBorder="1" applyAlignment="1" applyProtection="1">
      <alignment horizontal="justify" vertical="top" wrapText="1"/>
    </xf>
    <xf numFmtId="0" fontId="5" fillId="0" borderId="0" xfId="0" applyFont="1" applyAlignment="1" applyProtection="1">
      <alignment horizontal="justify" vertical="top" wrapText="1"/>
    </xf>
    <xf numFmtId="164" fontId="5" fillId="0" borderId="0" xfId="0" applyNumberFormat="1" applyFont="1" applyAlignment="1" applyProtection="1">
      <alignment horizontal="right" vertical="center"/>
    </xf>
    <xf numFmtId="0" fontId="5" fillId="4" borderId="2" xfId="0" applyFont="1" applyFill="1" applyBorder="1" applyAlignment="1" applyProtection="1">
      <alignment horizontal="justify" vertical="top" wrapText="1"/>
    </xf>
    <xf numFmtId="167" fontId="5" fillId="4" borderId="2" xfId="0" applyNumberFormat="1" applyFont="1" applyFill="1" applyBorder="1" applyAlignment="1" applyProtection="1">
      <alignment horizontal="right" vertical="center" wrapText="1"/>
    </xf>
    <xf numFmtId="167" fontId="5" fillId="0" borderId="0" xfId="0" applyNumberFormat="1" applyFont="1" applyAlignment="1" applyProtection="1">
      <alignment horizontal="right" vertical="center"/>
    </xf>
    <xf numFmtId="167" fontId="3" fillId="0" borderId="0" xfId="0" applyNumberFormat="1" applyFont="1" applyAlignment="1" applyProtection="1">
      <alignment horizontal="right" vertical="center" wrapText="1"/>
    </xf>
    <xf numFmtId="165" fontId="4" fillId="0" borderId="0" xfId="8" applyNumberFormat="1" applyAlignment="1" applyProtection="1">
      <alignment horizontal="center" vertical="top"/>
    </xf>
    <xf numFmtId="0" fontId="4" fillId="0" borderId="0" xfId="0" applyFont="1" applyAlignment="1" applyProtection="1">
      <alignment vertical="center"/>
    </xf>
    <xf numFmtId="49" fontId="4" fillId="0" borderId="0" xfId="8" applyNumberFormat="1" applyAlignment="1" applyProtection="1">
      <alignment horizontal="center"/>
    </xf>
    <xf numFmtId="49" fontId="4" fillId="0" borderId="0" xfId="8" applyNumberFormat="1" applyAlignment="1" applyProtection="1">
      <alignment horizontal="center" vertical="center"/>
    </xf>
    <xf numFmtId="4" fontId="17" fillId="0" borderId="0" xfId="0" applyNumberFormat="1" applyFont="1" applyAlignment="1" applyProtection="1">
      <alignment vertical="top"/>
      <protection locked="0"/>
    </xf>
    <xf numFmtId="0" fontId="2" fillId="0" borderId="0" xfId="0" applyFont="1" applyAlignment="1" applyProtection="1">
      <alignment horizontal="center" vertical="top"/>
      <protection locked="0"/>
    </xf>
    <xf numFmtId="4" fontId="17" fillId="0" borderId="0" xfId="0" applyNumberFormat="1" applyFont="1" applyProtection="1">
      <protection locked="0"/>
    </xf>
    <xf numFmtId="0" fontId="4" fillId="0" borderId="0" xfId="0" applyFont="1" applyAlignment="1" applyProtection="1">
      <alignment horizontal="center" vertical="top"/>
      <protection locked="0"/>
    </xf>
    <xf numFmtId="4" fontId="17" fillId="0" borderId="0" xfId="0" quotePrefix="1" applyNumberFormat="1" applyFont="1" applyAlignment="1" applyProtection="1">
      <alignment vertical="top"/>
      <protection locked="0"/>
    </xf>
  </cellXfs>
  <cellStyles count="15">
    <cellStyle name="Navadno" xfId="0" builtinId="0"/>
    <cellStyle name="Navadno 10" xfId="11" xr:uid="{00000000-0005-0000-0000-000001000000}"/>
    <cellStyle name="Navadno 17" xfId="13" xr:uid="{00000000-0005-0000-0000-000002000000}"/>
    <cellStyle name="Navadno 2" xfId="1" xr:uid="{00000000-0005-0000-0000-000003000000}"/>
    <cellStyle name="Navadno 2 2" xfId="2" xr:uid="{00000000-0005-0000-0000-000004000000}"/>
    <cellStyle name="Navadno 2 48" xfId="12" xr:uid="{00000000-0005-0000-0000-000005000000}"/>
    <cellStyle name="Navadno 3" xfId="3" xr:uid="{00000000-0005-0000-0000-000006000000}"/>
    <cellStyle name="Navadno 4" xfId="4" xr:uid="{00000000-0005-0000-0000-000007000000}"/>
    <cellStyle name="Navadno 4 2" xfId="5" xr:uid="{00000000-0005-0000-0000-000008000000}"/>
    <cellStyle name="Navadno 5" xfId="6" xr:uid="{00000000-0005-0000-0000-000009000000}"/>
    <cellStyle name="Navadno 6" xfId="7" xr:uid="{00000000-0005-0000-0000-00000A000000}"/>
    <cellStyle name="Navadno 7" xfId="14" xr:uid="{868C6E7D-580A-4373-A777-6C765072DD4C}"/>
    <cellStyle name="Normal 2" xfId="8" xr:uid="{00000000-0005-0000-0000-00000B000000}"/>
    <cellStyle name="Odstotek 2" xfId="9" xr:uid="{00000000-0005-0000-0000-00000C000000}"/>
    <cellStyle name="Valuta 2" xfId="10" xr:uid="{00000000-0005-0000-0000-00000D000000}"/>
  </cellStyles>
  <dxfs count="0"/>
  <tableStyles count="0" defaultTableStyle="TableStyleMedium9" defaultPivotStyle="PivotStyleLight16"/>
  <colors>
    <mruColors>
      <color rgb="FFCC0000"/>
      <color rgb="FF9900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B1:M29"/>
  <sheetViews>
    <sheetView showZeros="0" tabSelected="1" view="pageLayout" zoomScale="70" zoomScaleNormal="100" zoomScaleSheetLayoutView="90" zoomScalePageLayoutView="70" workbookViewId="0">
      <selection activeCell="B27" sqref="B27"/>
    </sheetView>
  </sheetViews>
  <sheetFormatPr defaultRowHeight="12.75"/>
  <cols>
    <col min="2" max="2" width="9.140625" customWidth="1"/>
    <col min="4" max="4" width="19.7109375" customWidth="1"/>
    <col min="8" max="8" width="24.7109375" customWidth="1"/>
  </cols>
  <sheetData>
    <row r="1" spans="2:13" ht="37.5" customHeight="1">
      <c r="B1" s="1"/>
      <c r="C1" s="2"/>
      <c r="D1" s="8"/>
      <c r="E1" s="8"/>
      <c r="F1" s="9"/>
    </row>
    <row r="2" spans="2:13" s="21" customFormat="1">
      <c r="B2" s="1" t="s">
        <v>13</v>
      </c>
      <c r="C2" s="2" t="s">
        <v>60</v>
      </c>
      <c r="D2" s="34"/>
      <c r="E2" s="3"/>
      <c r="F2" s="19"/>
      <c r="G2" s="4"/>
      <c r="H2" s="20"/>
      <c r="I2" s="5"/>
      <c r="M2" s="22"/>
    </row>
    <row r="3" spans="2:13" s="23" customFormat="1" ht="15" customHeight="1">
      <c r="B3" s="1" t="s">
        <v>20</v>
      </c>
      <c r="C3" s="45" t="s">
        <v>61</v>
      </c>
      <c r="D3" s="45"/>
      <c r="E3" s="45"/>
      <c r="F3" s="45"/>
      <c r="G3" s="46"/>
      <c r="H3" s="46"/>
      <c r="M3" s="5"/>
    </row>
    <row r="4" spans="2:13" s="23" customFormat="1" ht="12.75" customHeight="1">
      <c r="B4" s="1"/>
      <c r="C4" s="45" t="s">
        <v>62</v>
      </c>
      <c r="D4" s="45"/>
      <c r="E4" s="44"/>
      <c r="F4" s="41"/>
      <c r="G4" s="24"/>
      <c r="H4" s="20"/>
      <c r="M4" s="5"/>
    </row>
    <row r="5" spans="2:13" s="23" customFormat="1" ht="30" customHeight="1">
      <c r="B5" s="1" t="s">
        <v>36</v>
      </c>
      <c r="C5" s="45" t="s">
        <v>137</v>
      </c>
      <c r="D5" s="45"/>
      <c r="E5" s="45"/>
      <c r="F5" s="45"/>
      <c r="G5" s="45"/>
      <c r="H5" s="45"/>
      <c r="M5" s="5"/>
    </row>
    <row r="6" spans="2:13" s="23" customFormat="1" ht="32.25" customHeight="1">
      <c r="B6" s="1" t="s">
        <v>14</v>
      </c>
      <c r="C6" s="45" t="s">
        <v>138</v>
      </c>
      <c r="D6" s="45"/>
      <c r="E6" s="45"/>
      <c r="F6" s="45"/>
      <c r="G6" s="24"/>
      <c r="H6" s="20"/>
      <c r="M6" s="5"/>
    </row>
    <row r="7" spans="2:13" s="23" customFormat="1" ht="25.5">
      <c r="B7" s="1" t="s">
        <v>15</v>
      </c>
      <c r="C7" s="41" t="s">
        <v>64</v>
      </c>
      <c r="D7" s="35"/>
      <c r="E7" s="40"/>
      <c r="F7" s="2"/>
      <c r="G7" s="24"/>
      <c r="H7" s="20"/>
      <c r="M7" s="5"/>
    </row>
    <row r="8" spans="2:13" ht="37.5" customHeight="1">
      <c r="B8" s="1"/>
      <c r="C8" s="2"/>
      <c r="D8" s="8"/>
      <c r="E8" s="8"/>
      <c r="F8" s="9"/>
    </row>
    <row r="9" spans="2:13" ht="57" customHeight="1">
      <c r="B9" s="54" t="s">
        <v>139</v>
      </c>
      <c r="C9" s="54"/>
      <c r="D9" s="54"/>
      <c r="E9" s="54"/>
      <c r="F9" s="54"/>
      <c r="G9" s="54"/>
      <c r="H9" s="54"/>
    </row>
    <row r="11" spans="2:13" ht="30">
      <c r="B11" s="51" t="s">
        <v>21</v>
      </c>
      <c r="C11" s="52"/>
      <c r="D11" s="52"/>
      <c r="E11" s="53"/>
      <c r="F11" s="36"/>
      <c r="G11" s="36"/>
      <c r="H11" s="37" t="s">
        <v>22</v>
      </c>
    </row>
    <row r="12" spans="2:13" ht="15">
      <c r="B12" s="10"/>
      <c r="C12" s="50"/>
      <c r="D12" s="50"/>
      <c r="E12" s="50"/>
      <c r="F12" s="50"/>
      <c r="G12" s="50"/>
      <c r="H12" s="50"/>
    </row>
    <row r="13" spans="2:13" ht="15">
      <c r="B13" s="13"/>
      <c r="C13" s="11"/>
      <c r="D13" s="11"/>
      <c r="E13" s="12"/>
      <c r="H13" s="27"/>
    </row>
    <row r="14" spans="2:13" ht="14.25">
      <c r="B14" s="7" t="s">
        <v>133</v>
      </c>
      <c r="C14" s="55" t="s">
        <v>134</v>
      </c>
      <c r="D14" s="55"/>
      <c r="E14" s="55"/>
      <c r="F14" s="55"/>
      <c r="G14" s="14"/>
      <c r="H14" s="43">
        <f>'1 _VH'!E125</f>
        <v>0</v>
      </c>
    </row>
    <row r="15" spans="2:13" ht="14.25">
      <c r="B15" s="6"/>
      <c r="C15" s="15"/>
      <c r="D15" s="15"/>
      <c r="H15" s="26"/>
    </row>
    <row r="16" spans="2:13" ht="13.5" thickBot="1"/>
    <row r="17" spans="2:8" ht="30.75" customHeight="1" thickTop="1" thickBot="1">
      <c r="B17" s="48" t="s">
        <v>24</v>
      </c>
      <c r="C17" s="48"/>
      <c r="D17" s="48"/>
      <c r="E17" s="48"/>
      <c r="F17" s="38"/>
      <c r="G17" s="38"/>
      <c r="H17" s="42">
        <f>SUM(H14:H16)</f>
        <v>0</v>
      </c>
    </row>
    <row r="18" spans="2:8" ht="15.75" thickTop="1">
      <c r="B18" s="28"/>
      <c r="C18" s="28"/>
      <c r="D18" s="28"/>
      <c r="E18" s="28"/>
      <c r="F18" s="30"/>
      <c r="G18" s="30"/>
      <c r="H18" s="28"/>
    </row>
    <row r="19" spans="2:8" ht="14.25">
      <c r="B19" s="49" t="s">
        <v>140</v>
      </c>
      <c r="C19" s="49"/>
      <c r="D19" s="49"/>
      <c r="E19" s="49"/>
      <c r="F19" s="16"/>
      <c r="G19" s="16"/>
      <c r="H19" s="32">
        <f>0.22*H17</f>
        <v>0</v>
      </c>
    </row>
    <row r="20" spans="2:8" ht="15" thickBot="1">
      <c r="B20" s="29"/>
      <c r="C20" s="29"/>
      <c r="D20" s="29"/>
      <c r="E20" s="29"/>
      <c r="F20" s="31"/>
      <c r="G20" s="31"/>
      <c r="H20" s="31"/>
    </row>
    <row r="21" spans="2:8" ht="16.5" customHeight="1" thickTop="1" thickBot="1">
      <c r="B21" s="47" t="s">
        <v>25</v>
      </c>
      <c r="C21" s="47"/>
      <c r="D21" s="47"/>
      <c r="E21" s="47"/>
      <c r="F21" s="17"/>
      <c r="G21" s="17"/>
      <c r="H21" s="18">
        <f>H17+H19</f>
        <v>0</v>
      </c>
    </row>
    <row r="22" spans="2:8" ht="13.5" thickTop="1"/>
    <row r="29" spans="2:8">
      <c r="D29" s="39" t="s">
        <v>33</v>
      </c>
    </row>
  </sheetData>
  <sheetProtection algorithmName="SHA-512" hashValue="jNLwGVrJxviX8rToRitmmNyFo+swp9JYTJDLRcZhpd8YUoIr0+63+IGY0/+Iyj4wQvSaft/IvqOpcyYhICikCw==" saltValue="cm5UsxEdgI1kF2pjls8SEA==" spinCount="100000" sheet="1" objects="1" scenarios="1"/>
  <mergeCells count="11">
    <mergeCell ref="C3:H3"/>
    <mergeCell ref="C4:D4"/>
    <mergeCell ref="B21:E21"/>
    <mergeCell ref="B17:E17"/>
    <mergeCell ref="B19:E19"/>
    <mergeCell ref="C12:H12"/>
    <mergeCell ref="B11:E11"/>
    <mergeCell ref="B9:H9"/>
    <mergeCell ref="C14:F14"/>
    <mergeCell ref="C6:F6"/>
    <mergeCell ref="C5:H5"/>
  </mergeCells>
  <pageMargins left="1.299212598425197" right="0.70866141732283472" top="0.74803149606299213" bottom="0.74803149606299213" header="0.31496062992125984" footer="0.31496062992125984"/>
  <pageSetup paperSize="9" scale="85" orientation="landscape" r:id="rId1"/>
  <headerFooter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0.39997558519241921"/>
  </sheetPr>
  <dimension ref="B2:M130"/>
  <sheetViews>
    <sheetView showZeros="0" view="pageBreakPreview" topLeftCell="A95" zoomScale="90" zoomScaleNormal="70" zoomScaleSheetLayoutView="90" zoomScalePageLayoutView="50" workbookViewId="0">
      <selection activeCell="G125" sqref="G125"/>
    </sheetView>
  </sheetViews>
  <sheetFormatPr defaultColWidth="9.140625" defaultRowHeight="12.75"/>
  <cols>
    <col min="1" max="1" width="9.140625" style="64"/>
    <col min="2" max="3" width="10.7109375" style="59" customWidth="1"/>
    <col min="4" max="4" width="51.140625" style="109" customWidth="1"/>
    <col min="5" max="5" width="14.85546875" style="59" bestFit="1" customWidth="1"/>
    <col min="6" max="6" width="12.7109375" style="60" customWidth="1"/>
    <col min="7" max="7" width="15.7109375" style="61" customWidth="1"/>
    <col min="8" max="8" width="15.7109375" style="62" customWidth="1"/>
    <col min="9" max="9" width="21.7109375" style="63" hidden="1" customWidth="1"/>
    <col min="10" max="12" width="9.140625" style="64"/>
    <col min="13" max="13" width="50.7109375" style="65" customWidth="1"/>
    <col min="14" max="16384" width="9.140625" style="64"/>
  </cols>
  <sheetData>
    <row r="2" spans="2:13">
      <c r="B2" s="56" t="s">
        <v>13</v>
      </c>
      <c r="C2" s="57" t="s">
        <v>60</v>
      </c>
      <c r="D2" s="58"/>
    </row>
    <row r="3" spans="2:13" s="68" customFormat="1" ht="15" customHeight="1">
      <c r="B3" s="56" t="s">
        <v>20</v>
      </c>
      <c r="C3" s="66" t="s">
        <v>61</v>
      </c>
      <c r="D3" s="66"/>
      <c r="E3" s="66"/>
      <c r="F3" s="66"/>
      <c r="G3" s="67"/>
      <c r="H3" s="67"/>
      <c r="M3" s="63"/>
    </row>
    <row r="4" spans="2:13" s="68" customFormat="1" ht="12.75" customHeight="1">
      <c r="B4" s="56"/>
      <c r="C4" s="66" t="s">
        <v>62</v>
      </c>
      <c r="D4" s="66"/>
      <c r="E4" s="69"/>
      <c r="F4" s="70"/>
      <c r="G4" s="71"/>
      <c r="H4" s="62"/>
      <c r="M4" s="63"/>
    </row>
    <row r="5" spans="2:13" s="68" customFormat="1" ht="12.75" customHeight="1">
      <c r="B5" s="56" t="s">
        <v>36</v>
      </c>
      <c r="C5" s="66" t="s">
        <v>63</v>
      </c>
      <c r="D5" s="72"/>
      <c r="E5" s="72"/>
      <c r="F5" s="72"/>
      <c r="G5" s="71"/>
      <c r="H5" s="62"/>
      <c r="M5" s="63"/>
    </row>
    <row r="6" spans="2:13" s="68" customFormat="1" ht="28.5" customHeight="1">
      <c r="B6" s="56" t="s">
        <v>14</v>
      </c>
      <c r="C6" s="66" t="s">
        <v>138</v>
      </c>
      <c r="D6" s="72"/>
      <c r="E6" s="72"/>
      <c r="F6" s="72"/>
      <c r="G6" s="71"/>
      <c r="H6" s="62"/>
      <c r="M6" s="63"/>
    </row>
    <row r="7" spans="2:13" s="68" customFormat="1" ht="25.5">
      <c r="B7" s="56" t="s">
        <v>15</v>
      </c>
      <c r="C7" s="70" t="s">
        <v>64</v>
      </c>
      <c r="D7" s="73"/>
      <c r="E7" s="74"/>
      <c r="F7" s="57"/>
      <c r="G7" s="71"/>
      <c r="H7" s="62"/>
      <c r="M7" s="63"/>
    </row>
    <row r="8" spans="2:13" s="68" customFormat="1" ht="31.15" customHeight="1">
      <c r="C8" s="57"/>
      <c r="D8" s="75" t="s">
        <v>65</v>
      </c>
      <c r="E8" s="75"/>
      <c r="F8" s="75"/>
      <c r="G8" s="75"/>
      <c r="H8" s="75"/>
      <c r="M8" s="63"/>
    </row>
    <row r="9" spans="2:13" s="82" customFormat="1" ht="18">
      <c r="B9" s="76"/>
      <c r="C9" s="76"/>
      <c r="D9" s="77"/>
      <c r="E9" s="76"/>
      <c r="F9" s="78"/>
      <c r="G9" s="79"/>
      <c r="H9" s="80"/>
      <c r="I9" s="81"/>
      <c r="M9" s="83"/>
    </row>
    <row r="10" spans="2:13" s="86" customFormat="1" ht="15" customHeight="1" thickBot="1">
      <c r="B10" s="84" t="s">
        <v>0</v>
      </c>
      <c r="C10" s="84" t="s">
        <v>4</v>
      </c>
      <c r="D10" s="85" t="s">
        <v>2</v>
      </c>
      <c r="E10" s="84" t="s">
        <v>5</v>
      </c>
      <c r="F10" s="84" t="s">
        <v>1</v>
      </c>
      <c r="G10" s="84" t="s">
        <v>6</v>
      </c>
      <c r="H10" s="84" t="s">
        <v>11</v>
      </c>
      <c r="I10" s="84" t="s">
        <v>3</v>
      </c>
    </row>
    <row r="11" spans="2:13" s="93" customFormat="1" ht="15.75">
      <c r="B11" s="87"/>
      <c r="C11" s="87"/>
      <c r="D11" s="88" t="s">
        <v>66</v>
      </c>
      <c r="E11" s="87"/>
      <c r="F11" s="89"/>
      <c r="G11" s="90"/>
      <c r="H11" s="91"/>
      <c r="I11" s="92"/>
      <c r="M11" s="94"/>
    </row>
    <row r="12" spans="2:13">
      <c r="B12" s="95"/>
      <c r="C12" s="96"/>
      <c r="D12" s="97" t="s">
        <v>7</v>
      </c>
      <c r="E12" s="96"/>
      <c r="F12" s="98" t="s">
        <v>9</v>
      </c>
      <c r="G12" s="98"/>
      <c r="H12" s="99">
        <f>SUM(H14:H28)</f>
        <v>0</v>
      </c>
      <c r="I12" s="100"/>
    </row>
    <row r="13" spans="2:13">
      <c r="D13" s="101"/>
      <c r="G13" s="64"/>
      <c r="H13" s="64"/>
      <c r="I13" s="64"/>
    </row>
    <row r="14" spans="2:13" s="56" customFormat="1" ht="30">
      <c r="B14" s="59" t="s">
        <v>23</v>
      </c>
      <c r="C14" s="59"/>
      <c r="D14" s="102" t="s">
        <v>28</v>
      </c>
      <c r="E14" s="103" t="s">
        <v>16</v>
      </c>
      <c r="F14" s="104">
        <v>1</v>
      </c>
      <c r="G14" s="150">
        <v>0</v>
      </c>
      <c r="H14" s="105">
        <f>G14*F14</f>
        <v>0</v>
      </c>
      <c r="M14" s="106"/>
    </row>
    <row r="15" spans="2:13" s="56" customFormat="1" ht="15">
      <c r="C15" s="59"/>
      <c r="D15" s="107"/>
      <c r="E15" s="65"/>
      <c r="F15" s="104"/>
      <c r="G15" s="150"/>
      <c r="H15" s="104"/>
      <c r="M15" s="106"/>
    </row>
    <row r="16" spans="2:13" s="56" customFormat="1" ht="30">
      <c r="B16" s="59" t="s">
        <v>39</v>
      </c>
      <c r="C16" s="59"/>
      <c r="D16" s="102" t="s">
        <v>67</v>
      </c>
      <c r="E16" s="103" t="s">
        <v>16</v>
      </c>
      <c r="F16" s="104">
        <v>1</v>
      </c>
      <c r="G16" s="150">
        <v>0</v>
      </c>
      <c r="H16" s="105">
        <f>G16*F16</f>
        <v>0</v>
      </c>
      <c r="M16" s="106"/>
    </row>
    <row r="17" spans="2:13" s="56" customFormat="1" ht="15">
      <c r="C17" s="59"/>
      <c r="D17" s="107"/>
      <c r="E17" s="65"/>
      <c r="F17" s="104"/>
      <c r="G17" s="150"/>
      <c r="H17" s="104"/>
      <c r="M17" s="106"/>
    </row>
    <row r="18" spans="2:13" s="56" customFormat="1" ht="30">
      <c r="B18" s="59" t="s">
        <v>86</v>
      </c>
      <c r="C18" s="59"/>
      <c r="D18" s="102" t="s">
        <v>50</v>
      </c>
      <c r="E18" s="103" t="s">
        <v>16</v>
      </c>
      <c r="F18" s="104">
        <v>1</v>
      </c>
      <c r="G18" s="150">
        <v>0</v>
      </c>
      <c r="H18" s="105">
        <f>G18*F18</f>
        <v>0</v>
      </c>
      <c r="M18" s="106"/>
    </row>
    <row r="19" spans="2:13" s="56" customFormat="1" ht="15">
      <c r="C19" s="59"/>
      <c r="D19" s="107"/>
      <c r="E19" s="65"/>
      <c r="F19" s="104"/>
      <c r="G19" s="150"/>
      <c r="H19" s="104"/>
      <c r="M19" s="106"/>
    </row>
    <row r="20" spans="2:13" s="56" customFormat="1" ht="45">
      <c r="B20" s="59" t="s">
        <v>87</v>
      </c>
      <c r="C20" s="59"/>
      <c r="D20" s="102" t="s">
        <v>41</v>
      </c>
      <c r="E20" s="103" t="s">
        <v>16</v>
      </c>
      <c r="F20" s="104">
        <v>1</v>
      </c>
      <c r="G20" s="150">
        <v>0</v>
      </c>
      <c r="H20" s="105">
        <f>G20*F20</f>
        <v>0</v>
      </c>
      <c r="M20" s="106"/>
    </row>
    <row r="21" spans="2:13" s="93" customFormat="1" ht="15">
      <c r="B21" s="59"/>
      <c r="C21" s="87"/>
      <c r="E21" s="87"/>
      <c r="F21" s="104"/>
      <c r="G21" s="150"/>
      <c r="H21" s="105"/>
      <c r="I21" s="92"/>
      <c r="M21" s="94"/>
    </row>
    <row r="22" spans="2:13" s="56" customFormat="1" ht="45">
      <c r="B22" s="59" t="s">
        <v>88</v>
      </c>
      <c r="C22" s="59"/>
      <c r="D22" s="102" t="s">
        <v>68</v>
      </c>
      <c r="E22" s="103" t="s">
        <v>40</v>
      </c>
      <c r="F22" s="104">
        <v>75</v>
      </c>
      <c r="G22" s="150">
        <v>0</v>
      </c>
      <c r="H22" s="105">
        <f>G22*F22</f>
        <v>0</v>
      </c>
      <c r="M22" s="106"/>
    </row>
    <row r="23" spans="2:13" s="93" customFormat="1" ht="15">
      <c r="B23" s="59"/>
      <c r="C23" s="87"/>
      <c r="E23" s="87"/>
      <c r="F23" s="104"/>
      <c r="G23" s="150"/>
      <c r="H23" s="105"/>
      <c r="I23" s="92"/>
      <c r="M23" s="94"/>
    </row>
    <row r="24" spans="2:13" s="56" customFormat="1" ht="33.75" customHeight="1">
      <c r="B24" s="59" t="s">
        <v>89</v>
      </c>
      <c r="C24" s="59"/>
      <c r="D24" s="102" t="s">
        <v>69</v>
      </c>
      <c r="E24" s="103" t="s">
        <v>16</v>
      </c>
      <c r="F24" s="104">
        <v>20</v>
      </c>
      <c r="G24" s="150">
        <v>0</v>
      </c>
      <c r="H24" s="105">
        <f>G24*F24</f>
        <v>0</v>
      </c>
      <c r="M24" s="106"/>
    </row>
    <row r="25" spans="2:13" s="93" customFormat="1" ht="15">
      <c r="B25" s="59"/>
      <c r="C25" s="87"/>
      <c r="E25" s="87"/>
      <c r="F25" s="104"/>
      <c r="G25" s="150"/>
      <c r="H25" s="105"/>
      <c r="I25" s="92"/>
      <c r="M25" s="94"/>
    </row>
    <row r="26" spans="2:13" s="93" customFormat="1" ht="90">
      <c r="B26" s="59" t="s">
        <v>90</v>
      </c>
      <c r="C26" s="87"/>
      <c r="D26" s="102" t="s">
        <v>42</v>
      </c>
      <c r="E26" s="103" t="s">
        <v>16</v>
      </c>
      <c r="F26" s="104">
        <v>1</v>
      </c>
      <c r="G26" s="150">
        <v>0</v>
      </c>
      <c r="H26" s="105">
        <f>G26*F26</f>
        <v>0</v>
      </c>
      <c r="I26" s="92"/>
      <c r="M26" s="94"/>
    </row>
    <row r="27" spans="2:13" s="93" customFormat="1" ht="15">
      <c r="C27" s="87"/>
      <c r="D27" s="108"/>
      <c r="E27" s="87"/>
      <c r="G27" s="151"/>
      <c r="I27" s="92"/>
      <c r="M27" s="94"/>
    </row>
    <row r="28" spans="2:13" s="93" customFormat="1" ht="60">
      <c r="B28" s="59" t="s">
        <v>91</v>
      </c>
      <c r="C28" s="87"/>
      <c r="D28" s="102" t="s">
        <v>51</v>
      </c>
      <c r="E28" s="103" t="s">
        <v>16</v>
      </c>
      <c r="F28" s="104">
        <v>1</v>
      </c>
      <c r="G28" s="150">
        <v>0</v>
      </c>
      <c r="H28" s="105">
        <f>G28*F28</f>
        <v>0</v>
      </c>
      <c r="I28" s="92"/>
      <c r="M28" s="94"/>
    </row>
    <row r="29" spans="2:13" s="56" customFormat="1">
      <c r="B29" s="59"/>
      <c r="C29" s="59"/>
      <c r="D29" s="109"/>
      <c r="E29" s="59"/>
      <c r="F29" s="60"/>
      <c r="G29" s="110"/>
      <c r="H29" s="62"/>
      <c r="M29" s="106"/>
    </row>
    <row r="30" spans="2:13">
      <c r="B30" s="95"/>
      <c r="C30" s="96"/>
      <c r="D30" s="97" t="s">
        <v>8</v>
      </c>
      <c r="E30" s="98" t="s">
        <v>10</v>
      </c>
      <c r="F30" s="98"/>
      <c r="G30" s="98"/>
      <c r="H30" s="99">
        <f>+SUM(H31:H54)</f>
        <v>0</v>
      </c>
      <c r="I30" s="100"/>
    </row>
    <row r="31" spans="2:13">
      <c r="D31" s="101"/>
      <c r="G31" s="111"/>
      <c r="H31" s="112"/>
    </row>
    <row r="32" spans="2:13" s="56" customFormat="1" ht="75">
      <c r="C32" s="59"/>
      <c r="D32" s="113" t="s">
        <v>43</v>
      </c>
      <c r="E32" s="59"/>
      <c r="F32" s="60"/>
      <c r="G32" s="33"/>
      <c r="H32" s="62"/>
      <c r="M32" s="106"/>
    </row>
    <row r="33" spans="2:13" s="56" customFormat="1" ht="15">
      <c r="C33" s="59"/>
      <c r="D33" s="107"/>
      <c r="E33" s="59"/>
      <c r="F33" s="60"/>
      <c r="G33" s="33"/>
      <c r="H33" s="62"/>
      <c r="M33" s="106"/>
    </row>
    <row r="34" spans="2:13" s="56" customFormat="1" ht="60">
      <c r="B34" s="59" t="s">
        <v>37</v>
      </c>
      <c r="C34" s="59"/>
      <c r="D34" s="102" t="s">
        <v>74</v>
      </c>
      <c r="E34" s="103" t="s">
        <v>40</v>
      </c>
      <c r="F34" s="104">
        <v>216</v>
      </c>
      <c r="G34" s="150">
        <v>0</v>
      </c>
      <c r="H34" s="105">
        <f>G34*F34</f>
        <v>0</v>
      </c>
      <c r="M34" s="106"/>
    </row>
    <row r="35" spans="2:13" s="56" customFormat="1" ht="15">
      <c r="C35" s="59"/>
      <c r="E35" s="59"/>
      <c r="F35" s="104"/>
      <c r="G35" s="150"/>
      <c r="H35" s="104"/>
      <c r="I35" s="114"/>
      <c r="M35" s="106"/>
    </row>
    <row r="36" spans="2:13" s="56" customFormat="1" ht="60">
      <c r="B36" s="59" t="s">
        <v>38</v>
      </c>
      <c r="C36" s="59"/>
      <c r="D36" s="102" t="s">
        <v>70</v>
      </c>
      <c r="E36" s="59"/>
      <c r="F36" s="60"/>
      <c r="G36" s="33"/>
      <c r="H36" s="62"/>
      <c r="M36" s="106"/>
    </row>
    <row r="37" spans="2:13" s="56" customFormat="1" ht="18">
      <c r="B37" s="59"/>
      <c r="C37" s="59"/>
      <c r="D37" s="115" t="s">
        <v>52</v>
      </c>
      <c r="E37" s="59"/>
      <c r="F37" s="116">
        <v>246</v>
      </c>
      <c r="G37" s="152">
        <v>0</v>
      </c>
      <c r="H37" s="117">
        <f>G37*F37</f>
        <v>0</v>
      </c>
      <c r="M37" s="106"/>
    </row>
    <row r="38" spans="2:13" s="56" customFormat="1" ht="18">
      <c r="C38" s="59"/>
      <c r="D38" s="115" t="s">
        <v>53</v>
      </c>
      <c r="E38" s="59"/>
      <c r="F38" s="116">
        <v>27</v>
      </c>
      <c r="G38" s="152">
        <v>0</v>
      </c>
      <c r="H38" s="117">
        <f>G38*F38</f>
        <v>0</v>
      </c>
      <c r="M38" s="106"/>
    </row>
    <row r="39" spans="2:13" s="56" customFormat="1" ht="15">
      <c r="B39" s="59"/>
      <c r="C39" s="59"/>
      <c r="D39" s="107"/>
      <c r="E39" s="59"/>
      <c r="F39" s="60"/>
      <c r="G39" s="33"/>
      <c r="H39" s="62"/>
      <c r="I39" s="114"/>
      <c r="M39" s="106"/>
    </row>
    <row r="40" spans="2:13" s="56" customFormat="1" ht="30">
      <c r="B40" s="59" t="s">
        <v>77</v>
      </c>
      <c r="C40" s="59"/>
      <c r="D40" s="102" t="s">
        <v>54</v>
      </c>
      <c r="E40" s="103" t="s">
        <v>40</v>
      </c>
      <c r="F40" s="104">
        <v>126</v>
      </c>
      <c r="G40" s="150">
        <v>0</v>
      </c>
      <c r="H40" s="105">
        <f>G40*F40</f>
        <v>0</v>
      </c>
      <c r="M40" s="106"/>
    </row>
    <row r="41" spans="2:13" s="56" customFormat="1" ht="15">
      <c r="C41" s="59"/>
      <c r="E41" s="59"/>
      <c r="F41" s="104"/>
      <c r="G41" s="150"/>
      <c r="H41" s="104"/>
      <c r="I41" s="114"/>
      <c r="M41" s="106"/>
    </row>
    <row r="42" spans="2:13" s="56" customFormat="1" ht="57.75" customHeight="1">
      <c r="B42" s="59" t="s">
        <v>78</v>
      </c>
      <c r="C42" s="59"/>
      <c r="D42" s="102" t="s">
        <v>135</v>
      </c>
      <c r="E42" s="103" t="s">
        <v>44</v>
      </c>
      <c r="F42" s="104">
        <v>210</v>
      </c>
      <c r="G42" s="150">
        <v>0</v>
      </c>
      <c r="H42" s="105">
        <f>G42*F42</f>
        <v>0</v>
      </c>
      <c r="I42" s="114"/>
      <c r="M42" s="106"/>
    </row>
    <row r="43" spans="2:13" ht="15">
      <c r="B43" s="64"/>
      <c r="D43" s="107"/>
      <c r="F43" s="104"/>
      <c r="G43" s="150"/>
      <c r="H43" s="105"/>
      <c r="I43" s="118"/>
      <c r="K43" s="59"/>
      <c r="L43" s="59"/>
      <c r="M43" s="63"/>
    </row>
    <row r="44" spans="2:13" s="56" customFormat="1" ht="90">
      <c r="B44" s="59" t="s">
        <v>79</v>
      </c>
      <c r="C44" s="59"/>
      <c r="D44" s="102" t="s">
        <v>71</v>
      </c>
      <c r="E44" s="103" t="s">
        <v>44</v>
      </c>
      <c r="F44" s="104">
        <v>63</v>
      </c>
      <c r="G44" s="150">
        <v>0</v>
      </c>
      <c r="H44" s="105">
        <f>G44*F44</f>
        <v>0</v>
      </c>
      <c r="I44" s="114"/>
      <c r="M44" s="106"/>
    </row>
    <row r="45" spans="2:13" ht="15">
      <c r="B45" s="64"/>
      <c r="D45" s="107"/>
      <c r="F45" s="104"/>
      <c r="G45" s="150"/>
      <c r="H45" s="105"/>
      <c r="I45" s="118"/>
      <c r="K45" s="59"/>
      <c r="L45" s="59"/>
      <c r="M45" s="63"/>
    </row>
    <row r="46" spans="2:13" s="56" customFormat="1" ht="90">
      <c r="B46" s="59" t="s">
        <v>80</v>
      </c>
      <c r="C46" s="59"/>
      <c r="D46" s="102" t="s">
        <v>72</v>
      </c>
      <c r="E46" s="103" t="s">
        <v>44</v>
      </c>
      <c r="F46" s="104">
        <v>38</v>
      </c>
      <c r="G46" s="150">
        <v>0</v>
      </c>
      <c r="H46" s="105">
        <f>G46*F46</f>
        <v>0</v>
      </c>
      <c r="I46" s="114"/>
      <c r="M46" s="106"/>
    </row>
    <row r="47" spans="2:13">
      <c r="G47" s="25"/>
    </row>
    <row r="48" spans="2:13" s="56" customFormat="1" ht="45">
      <c r="B48" s="59" t="s">
        <v>81</v>
      </c>
      <c r="C48" s="59"/>
      <c r="D48" s="102" t="s">
        <v>73</v>
      </c>
      <c r="E48" s="103" t="s">
        <v>40</v>
      </c>
      <c r="F48" s="104">
        <v>216</v>
      </c>
      <c r="G48" s="150">
        <v>0</v>
      </c>
      <c r="H48" s="105">
        <f>G48*F48</f>
        <v>0</v>
      </c>
      <c r="I48" s="114"/>
      <c r="M48" s="106"/>
    </row>
    <row r="49" spans="2:13">
      <c r="G49" s="25"/>
    </row>
    <row r="50" spans="2:13" s="56" customFormat="1" ht="45">
      <c r="B50" s="59" t="s">
        <v>82</v>
      </c>
      <c r="C50" s="59"/>
      <c r="D50" s="102" t="s">
        <v>75</v>
      </c>
      <c r="E50" s="103" t="s">
        <v>40</v>
      </c>
      <c r="F50" s="104">
        <v>20</v>
      </c>
      <c r="G50" s="150">
        <v>0</v>
      </c>
      <c r="H50" s="105">
        <f>G50*F50</f>
        <v>0</v>
      </c>
      <c r="I50" s="114"/>
      <c r="M50" s="106"/>
    </row>
    <row r="51" spans="2:13">
      <c r="G51" s="25"/>
    </row>
    <row r="52" spans="2:13" s="56" customFormat="1" ht="75">
      <c r="B52" s="59" t="s">
        <v>83</v>
      </c>
      <c r="C52" s="59"/>
      <c r="D52" s="102" t="s">
        <v>85</v>
      </c>
      <c r="E52" s="103" t="s">
        <v>40</v>
      </c>
      <c r="F52" s="104">
        <v>90</v>
      </c>
      <c r="G52" s="150">
        <v>0</v>
      </c>
      <c r="H52" s="105">
        <f>G52*F52</f>
        <v>0</v>
      </c>
      <c r="I52" s="114"/>
      <c r="M52" s="106"/>
    </row>
    <row r="53" spans="2:13">
      <c r="G53" s="25"/>
    </row>
    <row r="54" spans="2:13" s="56" customFormat="1" ht="30">
      <c r="B54" s="59" t="s">
        <v>84</v>
      </c>
      <c r="C54" s="59"/>
      <c r="D54" s="102" t="s">
        <v>76</v>
      </c>
      <c r="E54" s="103" t="s">
        <v>40</v>
      </c>
      <c r="F54" s="104">
        <v>216</v>
      </c>
      <c r="G54" s="150">
        <v>0</v>
      </c>
      <c r="H54" s="105">
        <f>G54*F54</f>
        <v>0</v>
      </c>
      <c r="I54" s="114"/>
      <c r="M54" s="106"/>
    </row>
    <row r="56" spans="2:13">
      <c r="B56" s="95"/>
      <c r="C56" s="96"/>
      <c r="D56" s="97" t="s">
        <v>55</v>
      </c>
      <c r="E56" s="98" t="s">
        <v>56</v>
      </c>
      <c r="F56" s="98"/>
      <c r="G56" s="98"/>
      <c r="H56" s="99">
        <f>SUM(H58:H62)</f>
        <v>0</v>
      </c>
      <c r="I56" s="100"/>
    </row>
    <row r="57" spans="2:13">
      <c r="D57" s="101"/>
      <c r="G57" s="111"/>
    </row>
    <row r="58" spans="2:13" ht="60">
      <c r="B58" s="59" t="s">
        <v>105</v>
      </c>
      <c r="D58" s="102" t="s">
        <v>136</v>
      </c>
      <c r="E58" s="103" t="s">
        <v>44</v>
      </c>
      <c r="F58" s="116">
        <v>12.5</v>
      </c>
      <c r="G58" s="152">
        <v>0</v>
      </c>
      <c r="H58" s="117">
        <f>G58*F58</f>
        <v>0</v>
      </c>
      <c r="I58" s="118"/>
      <c r="K58" s="59"/>
      <c r="L58" s="59"/>
      <c r="M58" s="63"/>
    </row>
    <row r="59" spans="2:13" ht="15">
      <c r="D59" s="64"/>
      <c r="F59" s="116"/>
      <c r="G59" s="152"/>
      <c r="H59" s="116"/>
      <c r="I59" s="118"/>
      <c r="K59" s="59"/>
      <c r="L59" s="59"/>
      <c r="M59" s="63"/>
    </row>
    <row r="60" spans="2:13" ht="105">
      <c r="B60" s="59" t="s">
        <v>106</v>
      </c>
      <c r="D60" s="102" t="s">
        <v>93</v>
      </c>
      <c r="F60" s="64"/>
      <c r="G60" s="153"/>
      <c r="H60" s="64"/>
      <c r="I60" s="118"/>
      <c r="K60" s="59"/>
      <c r="L60" s="59"/>
      <c r="M60" s="63"/>
    </row>
    <row r="61" spans="2:13" ht="15">
      <c r="D61" s="108" t="s">
        <v>94</v>
      </c>
      <c r="E61" s="103" t="s">
        <v>29</v>
      </c>
      <c r="F61" s="116">
        <v>622.53</v>
      </c>
      <c r="G61" s="152">
        <v>0</v>
      </c>
      <c r="H61" s="117">
        <f>G61*F61</f>
        <v>0</v>
      </c>
      <c r="I61" s="118"/>
      <c r="K61" s="59"/>
      <c r="L61" s="59"/>
      <c r="M61" s="63"/>
    </row>
    <row r="62" spans="2:13" ht="15">
      <c r="D62" s="108" t="s">
        <v>92</v>
      </c>
      <c r="E62" s="103" t="s">
        <v>29</v>
      </c>
      <c r="F62" s="116">
        <v>366.05</v>
      </c>
      <c r="G62" s="152">
        <v>0</v>
      </c>
      <c r="H62" s="117">
        <f>G62*F62</f>
        <v>0</v>
      </c>
      <c r="I62" s="118"/>
      <c r="K62" s="59"/>
      <c r="L62" s="59"/>
      <c r="M62" s="63"/>
    </row>
    <row r="63" spans="2:13">
      <c r="G63" s="25"/>
    </row>
    <row r="64" spans="2:13">
      <c r="B64" s="96"/>
      <c r="C64" s="96"/>
      <c r="D64" s="97" t="s">
        <v>30</v>
      </c>
      <c r="E64" s="98" t="s">
        <v>31</v>
      </c>
      <c r="F64" s="119"/>
      <c r="G64" s="119"/>
      <c r="H64" s="99">
        <f>SUM(H66:H68)</f>
        <v>0</v>
      </c>
      <c r="I64" s="100"/>
      <c r="K64" s="59"/>
      <c r="L64" s="59"/>
      <c r="M64" s="63"/>
    </row>
    <row r="65" spans="2:13">
      <c r="B65" s="120"/>
      <c r="C65" s="120"/>
      <c r="D65" s="121"/>
      <c r="E65" s="122"/>
      <c r="F65" s="123"/>
      <c r="G65" s="123"/>
      <c r="H65" s="122"/>
      <c r="I65" s="120"/>
      <c r="K65" s="59"/>
      <c r="L65" s="59"/>
      <c r="M65" s="63"/>
    </row>
    <row r="66" spans="2:13" ht="45">
      <c r="B66" s="59" t="s">
        <v>108</v>
      </c>
      <c r="C66" s="124"/>
      <c r="D66" s="102" t="s">
        <v>95</v>
      </c>
      <c r="E66" s="103" t="s">
        <v>40</v>
      </c>
      <c r="F66" s="104">
        <v>15</v>
      </c>
      <c r="G66" s="150">
        <v>0</v>
      </c>
      <c r="H66" s="105">
        <f>G66*F66</f>
        <v>0</v>
      </c>
      <c r="I66" s="120"/>
      <c r="K66" s="59"/>
      <c r="L66" s="59"/>
      <c r="M66" s="63"/>
    </row>
    <row r="67" spans="2:13" ht="15">
      <c r="B67" s="64"/>
      <c r="C67" s="124"/>
      <c r="D67" s="108"/>
      <c r="F67" s="104"/>
      <c r="G67" s="150"/>
      <c r="H67" s="105"/>
      <c r="I67" s="120"/>
      <c r="K67" s="59"/>
      <c r="L67" s="59"/>
      <c r="M67" s="63"/>
    </row>
    <row r="68" spans="2:13" ht="18">
      <c r="B68" s="59" t="s">
        <v>109</v>
      </c>
      <c r="C68" s="124"/>
      <c r="D68" s="102" t="s">
        <v>57</v>
      </c>
      <c r="E68" s="103" t="s">
        <v>40</v>
      </c>
      <c r="F68" s="104">
        <v>144</v>
      </c>
      <c r="G68" s="150">
        <v>0</v>
      </c>
      <c r="H68" s="105">
        <f>G68*F68</f>
        <v>0</v>
      </c>
      <c r="I68" s="120"/>
      <c r="K68" s="59"/>
      <c r="L68" s="59"/>
      <c r="M68" s="63"/>
    </row>
    <row r="69" spans="2:13">
      <c r="B69" s="64"/>
      <c r="C69" s="124"/>
      <c r="E69" s="65"/>
      <c r="G69" s="125"/>
      <c r="I69" s="120"/>
      <c r="K69" s="59"/>
      <c r="L69" s="59"/>
      <c r="M69" s="63"/>
    </row>
    <row r="70" spans="2:13">
      <c r="B70" s="95"/>
      <c r="C70" s="96"/>
      <c r="D70" s="97" t="s">
        <v>107</v>
      </c>
      <c r="E70" s="98" t="s">
        <v>58</v>
      </c>
      <c r="F70" s="119"/>
      <c r="G70" s="119"/>
      <c r="H70" s="99">
        <f>SUM(H72:H85)</f>
        <v>0</v>
      </c>
      <c r="I70" s="100"/>
      <c r="K70" s="59"/>
      <c r="L70" s="59"/>
      <c r="M70" s="63"/>
    </row>
    <row r="71" spans="2:13">
      <c r="B71" s="120"/>
      <c r="C71" s="120"/>
      <c r="D71" s="121"/>
      <c r="E71" s="122"/>
      <c r="F71" s="123"/>
      <c r="G71" s="123"/>
      <c r="H71" s="122"/>
      <c r="I71" s="120"/>
      <c r="K71" s="59"/>
      <c r="L71" s="59"/>
      <c r="M71" s="63"/>
    </row>
    <row r="72" spans="2:13" ht="30">
      <c r="B72" s="59" t="s">
        <v>110</v>
      </c>
      <c r="C72" s="124"/>
      <c r="D72" s="102" t="s">
        <v>34</v>
      </c>
      <c r="E72" s="103" t="s">
        <v>40</v>
      </c>
      <c r="F72" s="116">
        <v>22</v>
      </c>
      <c r="G72" s="152">
        <v>0</v>
      </c>
      <c r="H72" s="117">
        <f>G72*F72</f>
        <v>0</v>
      </c>
      <c r="I72" s="120"/>
      <c r="K72" s="59"/>
      <c r="L72" s="59"/>
      <c r="M72" s="63"/>
    </row>
    <row r="73" spans="2:13" ht="15.75" thickBot="1">
      <c r="B73" s="64"/>
      <c r="C73" s="124"/>
      <c r="D73" s="64"/>
      <c r="E73" s="65"/>
      <c r="F73" s="126"/>
      <c r="G73" s="152"/>
      <c r="H73" s="127"/>
      <c r="I73" s="120"/>
      <c r="K73" s="59"/>
      <c r="L73" s="59"/>
      <c r="M73" s="63"/>
    </row>
    <row r="74" spans="2:13" ht="30">
      <c r="B74" s="59" t="s">
        <v>111</v>
      </c>
      <c r="C74" s="124"/>
      <c r="D74" s="128" t="s">
        <v>96</v>
      </c>
      <c r="E74" s="129" t="s">
        <v>44</v>
      </c>
      <c r="F74" s="126">
        <v>2.5</v>
      </c>
      <c r="G74" s="152">
        <v>0</v>
      </c>
      <c r="H74" s="127">
        <f>F74*G74</f>
        <v>0</v>
      </c>
      <c r="I74" s="120"/>
      <c r="K74" s="59"/>
      <c r="L74" s="59"/>
      <c r="M74" s="63"/>
    </row>
    <row r="75" spans="2:13" ht="15">
      <c r="B75" s="64"/>
      <c r="C75" s="124"/>
      <c r="D75" s="64"/>
      <c r="E75" s="65"/>
      <c r="F75" s="126"/>
      <c r="G75" s="152"/>
      <c r="H75" s="127"/>
      <c r="I75" s="120"/>
      <c r="K75" s="59"/>
      <c r="L75" s="59"/>
      <c r="M75" s="63"/>
    </row>
    <row r="76" spans="2:13" ht="60">
      <c r="B76" s="59" t="s">
        <v>112</v>
      </c>
      <c r="C76" s="124"/>
      <c r="D76" s="130" t="s">
        <v>97</v>
      </c>
      <c r="E76" s="129" t="s">
        <v>44</v>
      </c>
      <c r="F76" s="126">
        <v>6.6</v>
      </c>
      <c r="G76" s="152">
        <v>0</v>
      </c>
      <c r="H76" s="127">
        <f>F76*G76</f>
        <v>0</v>
      </c>
      <c r="I76" s="120"/>
      <c r="K76" s="59"/>
      <c r="L76" s="59"/>
      <c r="M76" s="63"/>
    </row>
    <row r="77" spans="2:13" ht="15">
      <c r="B77" s="64"/>
      <c r="D77" s="64"/>
      <c r="E77" s="65"/>
      <c r="F77" s="126"/>
      <c r="G77" s="152"/>
      <c r="H77" s="127"/>
      <c r="I77" s="118"/>
      <c r="K77" s="59"/>
      <c r="L77" s="59"/>
      <c r="M77" s="63"/>
    </row>
    <row r="78" spans="2:13" ht="60">
      <c r="B78" s="59" t="s">
        <v>113</v>
      </c>
      <c r="C78" s="124"/>
      <c r="D78" s="128" t="s">
        <v>98</v>
      </c>
      <c r="E78" s="129" t="s">
        <v>32</v>
      </c>
      <c r="F78" s="126">
        <v>44</v>
      </c>
      <c r="G78" s="152">
        <v>0</v>
      </c>
      <c r="H78" s="127">
        <f>F78*G78</f>
        <v>0</v>
      </c>
      <c r="I78" s="120"/>
      <c r="K78" s="59"/>
      <c r="L78" s="59"/>
      <c r="M78" s="63"/>
    </row>
    <row r="79" spans="2:13" ht="15">
      <c r="B79" s="64"/>
      <c r="C79" s="124"/>
      <c r="D79" s="64"/>
      <c r="E79" s="65"/>
      <c r="F79" s="126"/>
      <c r="G79" s="152"/>
      <c r="H79" s="127"/>
      <c r="I79" s="120"/>
      <c r="K79" s="59"/>
      <c r="L79" s="59"/>
      <c r="M79" s="63"/>
    </row>
    <row r="80" spans="2:13" ht="75">
      <c r="B80" s="59" t="s">
        <v>114</v>
      </c>
      <c r="D80" s="128" t="s">
        <v>99</v>
      </c>
      <c r="E80" s="129" t="s">
        <v>16</v>
      </c>
      <c r="F80" s="126">
        <v>1</v>
      </c>
      <c r="G80" s="152">
        <v>0</v>
      </c>
      <c r="H80" s="127">
        <f>F80*G80</f>
        <v>0</v>
      </c>
    </row>
    <row r="81" spans="2:13" ht="15">
      <c r="B81" s="64"/>
      <c r="C81" s="124"/>
      <c r="D81" s="64"/>
      <c r="E81" s="65"/>
      <c r="F81" s="126"/>
      <c r="G81" s="152"/>
      <c r="H81" s="127"/>
      <c r="I81" s="120"/>
      <c r="K81" s="59"/>
      <c r="L81" s="59"/>
      <c r="M81" s="63"/>
    </row>
    <row r="82" spans="2:13" ht="75">
      <c r="B82" s="59" t="s">
        <v>115</v>
      </c>
      <c r="D82" s="128" t="s">
        <v>100</v>
      </c>
      <c r="E82" s="129" t="s">
        <v>16</v>
      </c>
      <c r="F82" s="126">
        <v>1</v>
      </c>
      <c r="G82" s="152">
        <v>0</v>
      </c>
      <c r="H82" s="127">
        <f>F82*G82</f>
        <v>0</v>
      </c>
    </row>
    <row r="83" spans="2:13" ht="15">
      <c r="B83" s="64"/>
      <c r="C83" s="124"/>
      <c r="D83" s="64"/>
      <c r="E83" s="65"/>
      <c r="F83" s="126"/>
      <c r="G83" s="152"/>
      <c r="H83" s="127"/>
      <c r="I83" s="120"/>
      <c r="K83" s="59"/>
      <c r="L83" s="59"/>
      <c r="M83" s="63"/>
    </row>
    <row r="84" spans="2:13" ht="30">
      <c r="B84" s="59" t="s">
        <v>116</v>
      </c>
      <c r="C84" s="124"/>
      <c r="D84" s="128" t="s">
        <v>59</v>
      </c>
      <c r="E84" s="129" t="s">
        <v>40</v>
      </c>
      <c r="F84" s="126">
        <v>35</v>
      </c>
      <c r="G84" s="152">
        <v>0</v>
      </c>
      <c r="H84" s="127">
        <f>F84*G84</f>
        <v>0</v>
      </c>
      <c r="I84" s="120"/>
      <c r="K84" s="59"/>
      <c r="L84" s="59"/>
      <c r="M84" s="63"/>
    </row>
    <row r="85" spans="2:13" ht="15">
      <c r="C85" s="124"/>
      <c r="D85" s="64"/>
      <c r="E85" s="65"/>
      <c r="F85" s="126"/>
      <c r="G85" s="116"/>
      <c r="H85" s="127"/>
      <c r="I85" s="120"/>
      <c r="K85" s="59"/>
      <c r="L85" s="59"/>
      <c r="M85" s="63"/>
    </row>
    <row r="86" spans="2:13">
      <c r="B86" s="95"/>
      <c r="C86" s="96"/>
      <c r="D86" s="97" t="s">
        <v>117</v>
      </c>
      <c r="E86" s="98" t="s">
        <v>27</v>
      </c>
      <c r="F86" s="119"/>
      <c r="G86" s="119"/>
      <c r="H86" s="99">
        <f>SUM(H90:H96)</f>
        <v>0</v>
      </c>
      <c r="I86" s="100"/>
      <c r="K86" s="59"/>
      <c r="L86" s="59"/>
      <c r="M86" s="63"/>
    </row>
    <row r="87" spans="2:13">
      <c r="B87" s="120"/>
      <c r="C87" s="120"/>
      <c r="D87" s="121"/>
      <c r="E87" s="122"/>
      <c r="F87" s="123"/>
      <c r="G87" s="123"/>
      <c r="H87" s="122"/>
      <c r="I87" s="120"/>
      <c r="K87" s="59"/>
      <c r="L87" s="59"/>
      <c r="M87" s="63"/>
    </row>
    <row r="88" spans="2:13" ht="409.5" customHeight="1">
      <c r="B88" s="59" t="s">
        <v>122</v>
      </c>
      <c r="C88" s="124"/>
      <c r="D88" s="102" t="s">
        <v>131</v>
      </c>
      <c r="E88" s="103" t="s">
        <v>16</v>
      </c>
      <c r="F88" s="116"/>
      <c r="G88" s="152"/>
      <c r="H88" s="117"/>
      <c r="I88" s="120"/>
      <c r="K88" s="59"/>
      <c r="L88" s="59"/>
      <c r="M88" s="63"/>
    </row>
    <row r="89" spans="2:13" ht="15">
      <c r="C89" s="124"/>
      <c r="D89" s="102"/>
      <c r="E89" s="103"/>
      <c r="F89" s="116"/>
      <c r="G89" s="152"/>
      <c r="H89" s="117"/>
      <c r="I89" s="120"/>
      <c r="K89" s="59"/>
      <c r="L89" s="59"/>
      <c r="M89" s="63"/>
    </row>
    <row r="90" spans="2:13" ht="135">
      <c r="B90" s="64"/>
      <c r="C90" s="124"/>
      <c r="D90" s="102" t="s">
        <v>132</v>
      </c>
      <c r="E90" s="103"/>
      <c r="F90" s="116">
        <v>1</v>
      </c>
      <c r="G90" s="152">
        <v>0</v>
      </c>
      <c r="H90" s="117">
        <f t="shared" ref="H90" si="0">G90*F90</f>
        <v>0</v>
      </c>
      <c r="I90" s="120"/>
      <c r="K90" s="59"/>
      <c r="L90" s="59"/>
      <c r="M90" s="63"/>
    </row>
    <row r="91" spans="2:13" ht="15">
      <c r="B91" s="64"/>
      <c r="C91" s="124"/>
      <c r="D91" s="64"/>
      <c r="E91" s="65"/>
      <c r="F91" s="131"/>
      <c r="G91" s="154"/>
      <c r="H91" s="132"/>
      <c r="I91" s="133"/>
      <c r="K91" s="59"/>
      <c r="L91" s="59"/>
      <c r="M91" s="63"/>
    </row>
    <row r="92" spans="2:13" ht="60">
      <c r="B92" s="59" t="s">
        <v>118</v>
      </c>
      <c r="C92" s="124"/>
      <c r="D92" s="102" t="s">
        <v>101</v>
      </c>
      <c r="E92" s="103" t="s">
        <v>16</v>
      </c>
      <c r="F92" s="116">
        <v>1</v>
      </c>
      <c r="G92" s="152">
        <v>0</v>
      </c>
      <c r="H92" s="117">
        <f>G92*F92</f>
        <v>0</v>
      </c>
      <c r="I92" s="120"/>
      <c r="K92" s="59"/>
      <c r="L92" s="59"/>
      <c r="M92" s="63"/>
    </row>
    <row r="93" spans="2:13" ht="15">
      <c r="B93" s="64"/>
      <c r="C93" s="124"/>
      <c r="D93" s="64"/>
      <c r="E93" s="65"/>
      <c r="F93" s="116"/>
      <c r="G93" s="152"/>
      <c r="H93" s="116"/>
      <c r="I93" s="120"/>
      <c r="K93" s="59"/>
      <c r="L93" s="59"/>
      <c r="M93" s="63"/>
    </row>
    <row r="94" spans="2:13" ht="30">
      <c r="B94" s="59" t="s">
        <v>119</v>
      </c>
      <c r="C94" s="124"/>
      <c r="D94" s="134" t="s">
        <v>45</v>
      </c>
      <c r="E94" s="103" t="s">
        <v>16</v>
      </c>
      <c r="F94" s="116">
        <v>1</v>
      </c>
      <c r="G94" s="152">
        <v>0</v>
      </c>
      <c r="H94" s="117">
        <f>G94*F94</f>
        <v>0</v>
      </c>
      <c r="I94" s="120"/>
      <c r="K94" s="59"/>
      <c r="L94" s="59"/>
      <c r="M94" s="63"/>
    </row>
    <row r="95" spans="2:13" ht="15">
      <c r="B95" s="64"/>
      <c r="C95" s="124"/>
      <c r="D95" s="64"/>
      <c r="E95" s="65"/>
      <c r="F95" s="116"/>
      <c r="G95" s="152"/>
      <c r="H95" s="116"/>
      <c r="I95" s="120"/>
      <c r="K95" s="59"/>
      <c r="L95" s="59"/>
      <c r="M95" s="63"/>
    </row>
    <row r="96" spans="2:13" ht="15">
      <c r="B96" s="59" t="s">
        <v>120</v>
      </c>
      <c r="C96" s="124"/>
      <c r="D96" s="134" t="s">
        <v>46</v>
      </c>
      <c r="E96" s="103" t="s">
        <v>16</v>
      </c>
      <c r="F96" s="116">
        <v>1</v>
      </c>
      <c r="G96" s="152">
        <v>0</v>
      </c>
      <c r="H96" s="117">
        <f>G96*F96</f>
        <v>0</v>
      </c>
      <c r="I96" s="120"/>
      <c r="K96" s="59"/>
      <c r="L96" s="59"/>
      <c r="M96" s="63"/>
    </row>
    <row r="97" spans="2:13" ht="15">
      <c r="B97" s="64"/>
      <c r="C97" s="124"/>
      <c r="D97" s="134"/>
      <c r="E97" s="65"/>
      <c r="F97" s="135"/>
      <c r="G97" s="116"/>
      <c r="H97" s="117"/>
      <c r="I97" s="120"/>
      <c r="K97" s="59"/>
      <c r="L97" s="59"/>
      <c r="M97" s="63"/>
    </row>
    <row r="98" spans="2:13">
      <c r="B98" s="95"/>
      <c r="C98" s="96"/>
      <c r="D98" s="97" t="s">
        <v>121</v>
      </c>
      <c r="E98" s="98" t="s">
        <v>35</v>
      </c>
      <c r="F98" s="119"/>
      <c r="G98" s="119"/>
      <c r="H98" s="99">
        <f>SUM(H100:H110)</f>
        <v>0</v>
      </c>
      <c r="I98" s="100"/>
      <c r="K98" s="59"/>
      <c r="L98" s="59"/>
      <c r="M98" s="63"/>
    </row>
    <row r="99" spans="2:13">
      <c r="B99" s="120"/>
      <c r="C99" s="120"/>
      <c r="D99" s="121"/>
      <c r="E99" s="122"/>
      <c r="F99" s="123"/>
      <c r="G99" s="123"/>
      <c r="H99" s="122"/>
      <c r="I99" s="120"/>
      <c r="K99" s="59"/>
      <c r="L99" s="59"/>
      <c r="M99" s="63"/>
    </row>
    <row r="100" spans="2:13" ht="45">
      <c r="B100" s="59" t="s">
        <v>123</v>
      </c>
      <c r="C100" s="124"/>
      <c r="D100" s="134" t="s">
        <v>102</v>
      </c>
      <c r="E100" s="103" t="s">
        <v>16</v>
      </c>
      <c r="F100" s="116">
        <v>1</v>
      </c>
      <c r="G100" s="152">
        <v>0</v>
      </c>
      <c r="H100" s="117">
        <f>G100*F100</f>
        <v>0</v>
      </c>
      <c r="I100" s="120"/>
      <c r="K100" s="59"/>
      <c r="L100" s="59"/>
      <c r="M100" s="63"/>
    </row>
    <row r="101" spans="2:13" ht="15">
      <c r="B101" s="64"/>
      <c r="C101" s="124"/>
      <c r="D101" s="64"/>
      <c r="E101" s="65"/>
      <c r="F101" s="116"/>
      <c r="G101" s="152"/>
      <c r="H101" s="117"/>
      <c r="I101" s="120"/>
      <c r="K101" s="59"/>
      <c r="L101" s="59"/>
      <c r="M101" s="63"/>
    </row>
    <row r="102" spans="2:13" ht="15">
      <c r="B102" s="59" t="s">
        <v>124</v>
      </c>
      <c r="C102" s="124"/>
      <c r="D102" s="134" t="s">
        <v>103</v>
      </c>
      <c r="E102" s="103" t="s">
        <v>16</v>
      </c>
      <c r="F102" s="116">
        <v>1</v>
      </c>
      <c r="G102" s="152">
        <v>0</v>
      </c>
      <c r="H102" s="117">
        <f>G102*F102</f>
        <v>0</v>
      </c>
      <c r="I102" s="120"/>
      <c r="K102" s="59"/>
      <c r="L102" s="59"/>
      <c r="M102" s="63"/>
    </row>
    <row r="103" spans="2:13" ht="15">
      <c r="B103" s="64"/>
      <c r="C103" s="124"/>
      <c r="D103" s="64"/>
      <c r="E103" s="65"/>
      <c r="F103" s="116"/>
      <c r="G103" s="152"/>
      <c r="H103" s="117"/>
      <c r="I103" s="120"/>
      <c r="K103" s="59"/>
      <c r="L103" s="59"/>
      <c r="M103" s="63"/>
    </row>
    <row r="104" spans="2:13" ht="15">
      <c r="B104" s="59" t="s">
        <v>125</v>
      </c>
      <c r="C104" s="124"/>
      <c r="D104" s="134" t="s">
        <v>104</v>
      </c>
      <c r="E104" s="103" t="s">
        <v>16</v>
      </c>
      <c r="F104" s="116">
        <v>1</v>
      </c>
      <c r="G104" s="152">
        <v>0</v>
      </c>
      <c r="H104" s="117">
        <f>G104*F104</f>
        <v>0</v>
      </c>
      <c r="I104" s="120"/>
      <c r="K104" s="59"/>
      <c r="L104" s="59"/>
      <c r="M104" s="63"/>
    </row>
    <row r="105" spans="2:13" ht="15">
      <c r="B105" s="64"/>
      <c r="C105" s="124"/>
      <c r="D105" s="64"/>
      <c r="E105" s="65"/>
      <c r="F105" s="116"/>
      <c r="G105" s="152"/>
      <c r="H105" s="117"/>
      <c r="I105" s="120"/>
      <c r="K105" s="59"/>
      <c r="L105" s="59"/>
      <c r="M105" s="63"/>
    </row>
    <row r="106" spans="2:13" ht="15">
      <c r="B106" s="59" t="s">
        <v>126</v>
      </c>
      <c r="C106" s="124"/>
      <c r="D106" s="134" t="s">
        <v>47</v>
      </c>
      <c r="E106" s="136" t="s">
        <v>26</v>
      </c>
      <c r="F106" s="116">
        <v>24</v>
      </c>
      <c r="G106" s="152">
        <v>0</v>
      </c>
      <c r="H106" s="117">
        <f>G106*F106</f>
        <v>0</v>
      </c>
      <c r="I106" s="120"/>
      <c r="K106" s="59"/>
      <c r="L106" s="59"/>
      <c r="M106" s="63"/>
    </row>
    <row r="107" spans="2:13" ht="15">
      <c r="B107" s="64"/>
      <c r="C107" s="124"/>
      <c r="D107" s="64"/>
      <c r="E107" s="65"/>
      <c r="F107" s="116"/>
      <c r="G107" s="152"/>
      <c r="H107" s="117"/>
      <c r="I107" s="120"/>
      <c r="K107" s="59"/>
      <c r="L107" s="59"/>
      <c r="M107" s="63"/>
    </row>
    <row r="108" spans="2:13" ht="15">
      <c r="B108" s="59" t="s">
        <v>127</v>
      </c>
      <c r="C108" s="124"/>
      <c r="D108" s="134" t="s">
        <v>48</v>
      </c>
      <c r="E108" s="136" t="s">
        <v>26</v>
      </c>
      <c r="F108" s="116">
        <v>20</v>
      </c>
      <c r="G108" s="152">
        <v>0</v>
      </c>
      <c r="H108" s="117">
        <f>G108*F108</f>
        <v>0</v>
      </c>
      <c r="I108" s="120"/>
      <c r="K108" s="59"/>
      <c r="L108" s="59"/>
      <c r="M108" s="63"/>
    </row>
    <row r="109" spans="2:13">
      <c r="G109" s="25"/>
    </row>
    <row r="110" spans="2:13" ht="45">
      <c r="B110" s="59" t="s">
        <v>128</v>
      </c>
      <c r="C110" s="124"/>
      <c r="D110" s="134" t="s">
        <v>49</v>
      </c>
      <c r="E110" s="103" t="s">
        <v>16</v>
      </c>
      <c r="F110" s="116">
        <v>1</v>
      </c>
      <c r="G110" s="152">
        <v>0</v>
      </c>
      <c r="H110" s="117">
        <f>G110*F110</f>
        <v>0</v>
      </c>
      <c r="I110" s="120"/>
      <c r="K110" s="59"/>
      <c r="L110" s="59"/>
      <c r="M110" s="63"/>
    </row>
    <row r="112" spans="2:13">
      <c r="B112" s="95"/>
      <c r="C112" s="96"/>
      <c r="D112" s="97" t="s">
        <v>129</v>
      </c>
      <c r="E112" s="98" t="s">
        <v>18</v>
      </c>
      <c r="F112" s="98"/>
      <c r="G112" s="98"/>
      <c r="H112" s="99">
        <f>H114</f>
        <v>0</v>
      </c>
      <c r="I112" s="100"/>
    </row>
    <row r="113" spans="2:13">
      <c r="D113" s="101"/>
      <c r="G113" s="111"/>
    </row>
    <row r="114" spans="2:13" s="56" customFormat="1" ht="30">
      <c r="B114" s="59" t="s">
        <v>130</v>
      </c>
      <c r="C114" s="59"/>
      <c r="D114" s="134" t="s">
        <v>19</v>
      </c>
      <c r="E114" s="103" t="s">
        <v>17</v>
      </c>
      <c r="F114" s="116">
        <v>0.1</v>
      </c>
      <c r="G114" s="116">
        <f>SUM(E116:E122)</f>
        <v>0</v>
      </c>
      <c r="H114" s="116">
        <f>F114*G114</f>
        <v>0</v>
      </c>
      <c r="M114" s="106"/>
    </row>
    <row r="115" spans="2:13">
      <c r="D115" s="101"/>
    </row>
    <row r="116" spans="2:13" ht="15.75">
      <c r="D116" s="137" t="str">
        <f>D12</f>
        <v>1 PREDDELA</v>
      </c>
      <c r="E116" s="138">
        <f>H12</f>
        <v>0</v>
      </c>
    </row>
    <row r="117" spans="2:13" ht="15.75">
      <c r="D117" s="137" t="str">
        <f>D30</f>
        <v>2 ZEMELJSKA DELA IN TEMELJENJE</v>
      </c>
      <c r="E117" s="138">
        <f>H30</f>
        <v>0</v>
      </c>
    </row>
    <row r="118" spans="2:13" ht="15.75">
      <c r="D118" s="137" t="str">
        <f>D56</f>
        <v>3 BETONSKA IN ŽELEZOBETONSKA DELA</v>
      </c>
      <c r="E118" s="138">
        <f>H56</f>
        <v>0</v>
      </c>
    </row>
    <row r="119" spans="2:13" ht="15.75">
      <c r="D119" s="139" t="str">
        <f>D64</f>
        <v>4 TESARSKA DELA</v>
      </c>
      <c r="E119" s="138">
        <f>H64</f>
        <v>0</v>
      </c>
    </row>
    <row r="120" spans="2:13" ht="15.75">
      <c r="D120" s="139" t="str">
        <f>D70</f>
        <v>5 ZEMELJSKA DELA (KANALIZACIJA)</v>
      </c>
      <c r="E120" s="138">
        <f>H70</f>
        <v>0</v>
      </c>
    </row>
    <row r="121" spans="2:13" ht="15.75">
      <c r="D121" s="139" t="str">
        <f>D86</f>
        <v>6 MONTAŽNA DELA</v>
      </c>
      <c r="E121" s="138">
        <f>H86</f>
        <v>0</v>
      </c>
    </row>
    <row r="122" spans="2:13" ht="15.75">
      <c r="D122" s="139" t="str">
        <f>D98</f>
        <v>7 ZAKLJUČNA DELA</v>
      </c>
      <c r="E122" s="138">
        <f>H98</f>
        <v>0</v>
      </c>
    </row>
    <row r="123" spans="2:13" ht="15.75">
      <c r="D123" s="137" t="str">
        <f>D112</f>
        <v>8 NEPREDVIDENA DELA</v>
      </c>
      <c r="E123" s="138">
        <f>H112</f>
        <v>0</v>
      </c>
    </row>
    <row r="124" spans="2:13" ht="15.75">
      <c r="D124" s="140"/>
      <c r="E124" s="141"/>
    </row>
    <row r="125" spans="2:13" ht="15.75">
      <c r="D125" s="142" t="s">
        <v>12</v>
      </c>
      <c r="E125" s="143">
        <f>+SUM(E116:E123)</f>
        <v>0</v>
      </c>
    </row>
    <row r="126" spans="2:13" ht="15.75">
      <c r="D126" s="140"/>
      <c r="E126" s="144"/>
    </row>
    <row r="127" spans="2:13">
      <c r="D127" s="101"/>
      <c r="E127" s="145"/>
    </row>
    <row r="128" spans="2:13">
      <c r="H128" s="146"/>
    </row>
    <row r="129" spans="2:9">
      <c r="B129" s="147"/>
      <c r="C129" s="147"/>
      <c r="D129" s="58"/>
      <c r="E129" s="64"/>
      <c r="F129" s="114"/>
      <c r="G129" s="111"/>
      <c r="H129" s="148"/>
      <c r="I129" s="64"/>
    </row>
    <row r="130" spans="2:9" ht="18" customHeight="1">
      <c r="F130" s="114"/>
      <c r="H130" s="149"/>
    </row>
  </sheetData>
  <sheetProtection algorithmName="SHA-512" hashValue="62zXoeNAaa43U9pKPRadQJ/5ecoxAivgBtG1PDKS6vtFKSyiVshcSA8dapq8H51dn7MoGaDVsCnlSFgeFcBvtA==" saltValue="t7WCbvlBOpOhEk7PHTDw3g==" spinCount="100000" sheet="1"/>
  <mergeCells count="13">
    <mergeCell ref="E86:G86"/>
    <mergeCell ref="E98:G98"/>
    <mergeCell ref="E56:G56"/>
    <mergeCell ref="E112:G112"/>
    <mergeCell ref="F12:G12"/>
    <mergeCell ref="E30:G30"/>
    <mergeCell ref="E64:G64"/>
    <mergeCell ref="E70:G70"/>
    <mergeCell ref="C3:H3"/>
    <mergeCell ref="C4:D4"/>
    <mergeCell ref="C5:F5"/>
    <mergeCell ref="C6:F6"/>
    <mergeCell ref="D8:H8"/>
  </mergeCells>
  <pageMargins left="0.78740157480314965" right="0.39370078740157483" top="1.1811023622047245" bottom="0.78740157480314965" header="0" footer="0.19685039370078741"/>
  <pageSetup paperSize="9" scale="87" orientation="landscape" r:id="rId1"/>
  <headerFooter>
    <oddHeader>&amp;C&amp;G</oddHeader>
    <oddFooter>&amp;CStran &amp;P od &amp;N</oddFooter>
  </headerFooter>
  <rowBreaks count="9" manualBreakCount="9">
    <brk id="22" min="1" max="8" man="1"/>
    <brk id="28" min="1" max="8" man="1"/>
    <brk id="43" min="1" max="8" man="1"/>
    <brk id="54" min="1" max="8" man="1"/>
    <brk id="68" max="16383" man="1"/>
    <brk id="84" min="1" max="8" man="1"/>
    <brk id="88" min="1" max="8" man="1"/>
    <brk id="96" min="1" max="8" man="1"/>
    <brk id="110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</vt:i4>
      </vt:variant>
      <vt:variant>
        <vt:lpstr>Imenovani obsegi</vt:lpstr>
      </vt:variant>
      <vt:variant>
        <vt:i4>3</vt:i4>
      </vt:variant>
    </vt:vector>
  </HeadingPairs>
  <TitlesOfParts>
    <vt:vector size="5" baseType="lpstr">
      <vt:lpstr>REKAPITULACIJA</vt:lpstr>
      <vt:lpstr>1 _VH</vt:lpstr>
      <vt:lpstr>'1 _VH'!Področje_tiskanja</vt:lpstr>
      <vt:lpstr>REKAPITULACIJA!Področje_tiskanja</vt:lpstr>
      <vt:lpstr>'1 _VH'!Tiskanje_naslovov</vt:lpstr>
    </vt:vector>
  </TitlesOfParts>
  <Company>pti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Vilma Zupančič</cp:lastModifiedBy>
  <cp:lastPrinted>2024-10-15T07:24:10Z</cp:lastPrinted>
  <dcterms:created xsi:type="dcterms:W3CDTF">2004-11-23T09:42:44Z</dcterms:created>
  <dcterms:modified xsi:type="dcterms:W3CDTF">2024-10-15T11:53:53Z</dcterms:modified>
</cp:coreProperties>
</file>